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020" windowHeight="81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'Sheet1'!$F$1:$G$1</definedName>
    <definedName name="solver_lin" localSheetId="0" hidden="1">0</definedName>
    <definedName name="solver_num" localSheetId="0" hidden="1">0</definedName>
    <definedName name="solver_opt" localSheetId="0" hidden="1">'Sheet1'!$G$7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<sst xmlns="http://schemas.openxmlformats.org/spreadsheetml/2006/main" count="4" uniqueCount="4">
  <si>
    <t>Gause Experiment - S. cerevisiae</t>
  </si>
  <si>
    <t>Time (orig)</t>
  </si>
  <si>
    <t>Time (adj)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</si>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</sst>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Log Fit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975"/>
          <c:w val="0.9127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ln(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) = 0.269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- 0.5034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Sheet1!$I$3:$I$6</c:f>
              <c:numCache/>
            </c:numRef>
          </c:xVal>
          <c:yVal>
            <c:numRef>
              <c:f>Sheet1!$J$3:$J$6</c:f>
              <c:numCache/>
            </c:numRef>
          </c:yVal>
          <c:smooth val="0"/>
        </c:ser>
        <c:axId val="28009495"/>
        <c:axId val="50758864"/>
      </c:scatterChart>
      <c:valAx>
        <c:axId val="28009495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58864"/>
        <c:crosses val="autoZero"/>
        <c:crossBetween val="midCat"/>
        <c:dispUnits/>
        <c:majorUnit val="2"/>
      </c:valAx>
      <c:valAx>
        <c:axId val="50758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ln(Volume)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949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9</xdr:row>
      <xdr:rowOff>152400</xdr:rowOff>
    </xdr:from>
    <xdr:to>
      <xdr:col>11</xdr:col>
      <xdr:colOff>228600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2266950" y="1609725"/>
        <a:ext cx="4667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7" sqref="G7"/>
    </sheetView>
  </sheetViews>
  <sheetFormatPr defaultColWidth="9.140625" defaultRowHeight="12.75"/>
  <sheetData>
    <row r="1" spans="1:7" ht="12.75">
      <c r="A1" t="s">
        <v>0</v>
      </c>
      <c r="F1">
        <v>0.6949000271937894</v>
      </c>
      <c r="G1">
        <v>0.251104755453158</v>
      </c>
    </row>
    <row r="2" spans="1:3" ht="12.75">
      <c r="A2" t="s">
        <v>1</v>
      </c>
      <c r="B2" t="s">
        <v>2</v>
      </c>
      <c r="C2" t="s">
        <v>3</v>
      </c>
    </row>
    <row r="3" spans="1:10" ht="12.75">
      <c r="A3">
        <v>6</v>
      </c>
      <c r="B3">
        <f>A3-6</f>
        <v>0</v>
      </c>
      <c r="C3">
        <v>0.37</v>
      </c>
      <c r="D3">
        <f>B3</f>
        <v>0</v>
      </c>
      <c r="E3">
        <v>0.37</v>
      </c>
      <c r="F3">
        <f>$F$1*EXP($G$1*D3)</f>
        <v>0.6949000271937894</v>
      </c>
      <c r="G3">
        <f>(E3-F3)^2</f>
        <v>0.1055600276705251</v>
      </c>
      <c r="I3">
        <f>D3</f>
        <v>0</v>
      </c>
      <c r="J3">
        <f>LN(E3)</f>
        <v>-0.9942522733438669</v>
      </c>
    </row>
    <row r="4" spans="1:10" ht="12.75">
      <c r="A4">
        <v>7.5</v>
      </c>
      <c r="B4">
        <f aca="true" t="shared" si="0" ref="B4:B16">A4-6</f>
        <v>1.5</v>
      </c>
      <c r="C4">
        <v>1.63</v>
      </c>
      <c r="D4">
        <f>B4</f>
        <v>1.5</v>
      </c>
      <c r="E4">
        <v>1.63</v>
      </c>
      <c r="F4">
        <f>$F$1*EXP($G$1*D4)</f>
        <v>1.0127504461677217</v>
      </c>
      <c r="G4">
        <f>(E4-F4)^2</f>
        <v>0.3809970117061465</v>
      </c>
      <c r="I4">
        <f>D4</f>
        <v>1.5</v>
      </c>
      <c r="J4">
        <f>LN(E4)</f>
        <v>0.4885800148186709</v>
      </c>
    </row>
    <row r="5" spans="1:10" ht="12.75">
      <c r="A5">
        <v>15</v>
      </c>
      <c r="B5">
        <f t="shared" si="0"/>
        <v>9</v>
      </c>
      <c r="C5">
        <v>6.2</v>
      </c>
      <c r="D5">
        <f>B5</f>
        <v>9</v>
      </c>
      <c r="E5">
        <v>6.2</v>
      </c>
      <c r="F5">
        <f>$F$1*EXP($G$1*D5)</f>
        <v>6.658908016015857</v>
      </c>
      <c r="G5">
        <f>(E5-F5)^2</f>
        <v>0.21059656716361022</v>
      </c>
      <c r="I5">
        <f>D5</f>
        <v>9</v>
      </c>
      <c r="J5">
        <f>LN(E5)</f>
        <v>1.824549292051046</v>
      </c>
    </row>
    <row r="6" spans="1:10" ht="12.75">
      <c r="A6">
        <v>16</v>
      </c>
      <c r="B6">
        <f t="shared" si="0"/>
        <v>10</v>
      </c>
      <c r="C6">
        <v>8.87</v>
      </c>
      <c r="D6">
        <f>B6</f>
        <v>10</v>
      </c>
      <c r="E6">
        <v>8.87</v>
      </c>
      <c r="F6">
        <f>$F$1*EXP($G$1*D6)</f>
        <v>8.55965824753367</v>
      </c>
      <c r="G6">
        <f>(E6-F6)^2</f>
        <v>0.09631200332387195</v>
      </c>
      <c r="I6">
        <f>D6</f>
        <v>10</v>
      </c>
      <c r="J6">
        <f>LN(E6)</f>
        <v>2.182674796321488</v>
      </c>
    </row>
    <row r="7" spans="1:7" ht="12.75">
      <c r="A7">
        <v>24</v>
      </c>
      <c r="B7">
        <f t="shared" si="0"/>
        <v>18</v>
      </c>
      <c r="C7">
        <v>10.66</v>
      </c>
      <c r="G7">
        <f>SUM(G3:G6)</f>
        <v>0.7934656098641537</v>
      </c>
    </row>
    <row r="8" spans="1:3" ht="12.75">
      <c r="A8">
        <v>24</v>
      </c>
      <c r="B8">
        <f t="shared" si="0"/>
        <v>18</v>
      </c>
      <c r="C8">
        <v>10.97</v>
      </c>
    </row>
    <row r="9" spans="1:3" ht="12.75">
      <c r="A9">
        <v>29</v>
      </c>
      <c r="B9">
        <f t="shared" si="0"/>
        <v>23</v>
      </c>
      <c r="C9">
        <v>12.5</v>
      </c>
    </row>
    <row r="10" spans="1:3" ht="12.75">
      <c r="A10">
        <v>31.5</v>
      </c>
      <c r="B10">
        <f t="shared" si="0"/>
        <v>25.5</v>
      </c>
      <c r="C10">
        <v>12.6</v>
      </c>
    </row>
    <row r="11" spans="1:3" ht="12.75">
      <c r="A11">
        <v>33</v>
      </c>
      <c r="B11">
        <f t="shared" si="0"/>
        <v>27</v>
      </c>
      <c r="C11">
        <v>12.9</v>
      </c>
    </row>
    <row r="12" spans="1:3" ht="12.75">
      <c r="A12">
        <v>40</v>
      </c>
      <c r="B12">
        <f t="shared" si="0"/>
        <v>34</v>
      </c>
      <c r="C12">
        <v>13.27</v>
      </c>
    </row>
    <row r="13" spans="1:3" ht="12.75">
      <c r="A13">
        <v>44</v>
      </c>
      <c r="B13">
        <f t="shared" si="0"/>
        <v>38</v>
      </c>
      <c r="C13">
        <v>12.77</v>
      </c>
    </row>
    <row r="14" spans="1:3" ht="12.75">
      <c r="A14">
        <v>48</v>
      </c>
      <c r="B14">
        <f t="shared" si="0"/>
        <v>42</v>
      </c>
      <c r="C14">
        <v>12.87</v>
      </c>
    </row>
    <row r="15" spans="1:3" ht="12.75">
      <c r="A15">
        <v>51.5</v>
      </c>
      <c r="B15">
        <f t="shared" si="0"/>
        <v>45.5</v>
      </c>
      <c r="C15">
        <v>12.9</v>
      </c>
    </row>
    <row r="16" spans="1:3" ht="12.75">
      <c r="A16">
        <v>53</v>
      </c>
      <c r="B16">
        <f t="shared" si="0"/>
        <v>47</v>
      </c>
      <c r="C16">
        <v>12.7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2001-09-06T08:50:29Z</dcterms:modified>
  <cp:category/>
  <cp:version/>
  <cp:contentType/>
  <cp:contentStatus/>
</cp:coreProperties>
</file>