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8580" activeTab="0"/>
  </bookViews>
  <sheets>
    <sheet name="Time Series" sheetId="1" r:id="rId1"/>
    <sheet name="Updating" sheetId="2" r:id="rId2"/>
    <sheet name="Sheet3" sheetId="3" r:id="rId3"/>
  </sheets>
  <definedNames>
    <definedName name="a" localSheetId="0">'Time Series'!$J$5</definedName>
    <definedName name="a">'Updating'!$G$1</definedName>
    <definedName name="b" localSheetId="0">'Time Series'!$J$6</definedName>
    <definedName name="b">'Updating'!$G$2</definedName>
    <definedName name="M">'Time Series'!$J$3</definedName>
    <definedName name="P0">'Time Series'!$J$1</definedName>
    <definedName name="r_">'Time Series'!$J$2</definedName>
    <definedName name="R0">'Time Series'!$J$4</definedName>
    <definedName name="solver_adj" localSheetId="0" hidden="1">'Time Series'!$J$1:$J$3</definedName>
    <definedName name="solver_adj" localSheetId="1" hidden="1">'Updating'!$G$1:$G$2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'Time Series'!$E$20</definedName>
    <definedName name="solver_opt" localSheetId="1" hidden="1">'Updating'!$D$19</definedName>
    <definedName name="solver_pre" localSheetId="0" hidden="1">0.000001</definedName>
    <definedName name="solver_pre" localSheetId="1" hidden="1">0.000001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<sst xmlns="http://schemas.openxmlformats.org/spreadsheetml/2006/main" count="19" uniqueCount="15">
  <si>
    <t>Time</t>
  </si>
  <si>
    <t>Population</t>
  </si>
  <si>
    <t>P(n)</t>
  </si>
  <si>
    <t>P(n+1)</t>
  </si>
  <si>
    <t>logistic</t>
  </si>
  <si>
    <t>P0</t>
  </si>
  <si>
    <t>r</t>
  </si>
  <si>
    <t>M</t>
  </si>
  <si>
    <t>model</t>
  </si>
  <si>
    <t>error</t>
  </si>
  <si>
    <t>a</t>
  </si>
  <si>
    <t>b</t>
  </si>
  <si>
    <t>R(P(n))</t>
  </si>
  <si>
    <t>ricker's</t>
  </si>
  <si>
    <t>R0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</si>
</sst>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E+00"/>
  </numFmts>
  <fonts count="13">
    <font>
      <sz val="10"/>
      <name val="Arial"/>
      <family val="0"/>
    </font>
    <font>
      <sz val="10"/>
      <color indexed="16"/>
      <name val="Arial"/>
      <family val="0"/>
    </font>
    <font>
      <sz val="10"/>
      <color indexed="18"/>
      <name val="Arial"/>
      <family val="0"/>
    </font>
    <font>
      <sz val="10"/>
      <color indexed="17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bscript"/>
      <sz val="9"/>
      <name val="Times New Roman"/>
      <family val="1"/>
    </font>
    <font>
      <i/>
      <vertAlign val="subscript"/>
      <sz val="9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Yeast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08"/>
          <c:w val="0.89925"/>
          <c:h val="0.8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'Time Series'!$A$2:$A$19</c:f>
              <c:numCache/>
            </c:numRef>
          </c:xVal>
          <c:yVal>
            <c:numRef>
              <c:f>'Time Series'!$B$2:$B$19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'Time Series'!$A$2:$A$19</c:f>
              <c:numCache/>
            </c:numRef>
          </c:xVal>
          <c:yVal>
            <c:numRef>
              <c:f>'Time Series'!$C$2:$C$19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'Time Series'!$A$2:$A$19</c:f>
              <c:numCache/>
            </c:numRef>
          </c:xVal>
          <c:yVal>
            <c:numRef>
              <c:f>'Time Series'!$D$2:$D$19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'Time Series'!$A$2:$A$19</c:f>
              <c:numCache/>
            </c:numRef>
          </c:xVal>
          <c:yVal>
            <c:numRef>
              <c:f>'Time Series'!$F$2:$F$19</c:f>
              <c:numCache/>
            </c:numRef>
          </c:yVal>
          <c:smooth val="0"/>
        </c:ser>
        <c:axId val="46493111"/>
        <c:axId val="15784816"/>
      </c:scatterChart>
      <c:valAx>
        <c:axId val="46493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84816"/>
        <c:crosses val="autoZero"/>
        <c:crossBetween val="midCat"/>
        <c:dispUnits/>
      </c:valAx>
      <c:valAx>
        <c:axId val="15784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Population (x1000)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9311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Updating Function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64"/>
          <c:w val="0.91475"/>
          <c:h val="0.89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1" u="none" baseline="0"/>
                      <a:t>P</a:t>
                    </a:r>
                    <a:r>
                      <a:rPr lang="en-US" cap="none" sz="900" b="0" i="1" u="none" baseline="-25000"/>
                      <a:t>n</a:t>
                    </a:r>
                    <a:r>
                      <a:rPr lang="en-US" cap="none" sz="900" b="0" i="0" u="none" baseline="-25000"/>
                      <a:t>+1</a:t>
                    </a:r>
                    <a:r>
                      <a:rPr lang="en-US" cap="none" sz="900" b="0" i="0" u="none" baseline="0"/>
                      <a:t> = -0.0008608</a:t>
                    </a:r>
                    <a:r>
                      <a:rPr lang="en-US" cap="none" sz="900" b="0" i="1" u="none" baseline="0"/>
                      <a:t>P</a:t>
                    </a:r>
                    <a:r>
                      <a:rPr lang="en-US" cap="none" sz="900" b="0" i="1" u="none" baseline="-25000"/>
                      <a:t>n</a:t>
                    </a:r>
                    <a:r>
                      <a:rPr lang="en-US" cap="none" sz="900" b="0" i="0" u="none" baseline="30000"/>
                      <a:t>2</a:t>
                    </a:r>
                    <a:r>
                      <a:rPr lang="en-US" cap="none" sz="900" b="0" i="0" u="none" baseline="0"/>
                      <a:t> + 1.561</a:t>
                    </a:r>
                    <a:r>
                      <a:rPr lang="en-US" cap="none" sz="900" b="0" i="1" u="none" baseline="0"/>
                      <a:t>P</a:t>
                    </a:r>
                    <a:r>
                      <a:rPr lang="en-US" cap="none" sz="900" b="0" i="1" u="none" baseline="-25000"/>
                      <a:t>n</a:t>
                    </a:r>
                  </a:p>
                </c:rich>
              </c:tx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</c:trendlineLbl>
          </c:trendline>
          <c:xVal>
            <c:numRef>
              <c:f>Updating!$A$2:$A$18</c:f>
              <c:numCache/>
            </c:numRef>
          </c:xVal>
          <c:yVal>
            <c:numRef>
              <c:f>Updating!$B$2:$B$18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Updating!$B$22:$B$24</c:f>
              <c:numCache/>
            </c:numRef>
          </c:xVal>
          <c:yVal>
            <c:numRef>
              <c:f>Updating!$C$22:$C$24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Updating!$I$1:$I$71</c:f>
              <c:numCache/>
            </c:numRef>
          </c:xVal>
          <c:yVal>
            <c:numRef>
              <c:f>Updating!$J$1:$J$71</c:f>
              <c:numCache>
                <c:ptCount val="71"/>
                <c:pt idx="0">
                  <c:v>0</c:v>
                </c:pt>
                <c:pt idx="1">
                  <c:v>16.212911538808395</c:v>
                </c:pt>
                <c:pt idx="2">
                  <c:v>32.18413346720523</c:v>
                </c:pt>
                <c:pt idx="3">
                  <c:v>47.91636797725088</c:v>
                </c:pt>
                <c:pt idx="4">
                  <c:v>63.412290406205656</c:v>
                </c:pt>
                <c:pt idx="5">
                  <c:v>78.67454948673654</c:v>
                </c:pt>
                <c:pt idx="6">
                  <c:v>93.70576759488588</c:v>
                </c:pt>
                <c:pt idx="7">
                  <c:v>108.50854099582169</c:v>
                </c:pt>
                <c:pt idx="8">
                  <c:v>123.08544008738876</c:v>
                </c:pt>
                <c:pt idx="9">
                  <c:v>137.43900964147974</c:v>
                </c:pt>
                <c:pt idx="10">
                  <c:v>151.571769043245</c:v>
                </c:pt>
                <c:pt idx="11">
                  <c:v>165.4862125281605</c:v>
                </c:pt>
                <c:pt idx="12">
                  <c:v>179.18480941697175</c:v>
                </c:pt>
                <c:pt idx="13">
                  <c:v>192.67000434853276</c:v>
                </c:pt>
                <c:pt idx="14">
                  <c:v>205.9442175105582</c:v>
                </c:pt>
                <c:pt idx="15">
                  <c:v>219.00984486830686</c:v>
                </c:pt>
                <c:pt idx="16">
                  <c:v>231.86925839121452</c:v>
                </c:pt>
                <c:pt idx="17">
                  <c:v>244.524806277494</c:v>
                </c:pt>
                <c:pt idx="18">
                  <c:v>256.97881317672045</c:v>
                </c:pt>
                <c:pt idx="19">
                  <c:v>269.2335804104186</c:v>
                </c:pt>
                <c:pt idx="20">
                  <c:v>281.2913861906703</c:v>
                </c:pt>
                <c:pt idx="21">
                  <c:v>293.15448583675976</c:v>
                </c:pt>
                <c:pt idx="22">
                  <c:v>304.8251119898718</c:v>
                </c:pt>
                <c:pt idx="23">
                  <c:v>316.3054748258625</c:v>
                </c:pt>
                <c:pt idx="24">
                  <c:v>327.5977622661176</c:v>
                </c:pt>
                <c:pt idx="25">
                  <c:v>338.7041401865156</c:v>
                </c:pt>
                <c:pt idx="26">
                  <c:v>349.6267526245121</c:v>
                </c:pt>
                <c:pt idx="27">
                  <c:v>360.3677219843622</c:v>
                </c:pt>
                <c:pt idx="28">
                  <c:v>370.92914924049643</c:v>
                </c:pt>
                <c:pt idx="29">
                  <c:v>381.31311413906724</c:v>
                </c:pt>
                <c:pt idx="30">
                  <c:v>391.52167539768095</c:v>
                </c:pt>
                <c:pt idx="31">
                  <c:v>401.5568709033323</c:v>
                </c:pt>
                <c:pt idx="32">
                  <c:v>411.4207179085561</c:v>
                </c:pt>
                <c:pt idx="33">
                  <c:v>421.11521322581234</c:v>
                </c:pt>
                <c:pt idx="34">
                  <c:v>430.6423334201198</c:v>
                </c:pt>
                <c:pt idx="35">
                  <c:v>440.0040349999538</c:v>
                </c:pt>
                <c:pt idx="36">
                  <c:v>449.20225460642223</c:v>
                </c:pt>
                <c:pt idx="37">
                  <c:v>458.23890920073774</c:v>
                </c:pt>
                <c:pt idx="38">
                  <c:v>467.11589624999664</c:v>
                </c:pt>
                <c:pt idx="39">
                  <c:v>475.8350939112828</c:v>
                </c:pt>
                <c:pt idx="40">
                  <c:v>484.39836121411076</c:v>
                </c:pt>
                <c:pt idx="41">
                  <c:v>492.80753824122064</c:v>
                </c:pt>
                <c:pt idx="42">
                  <c:v>501.06444630774126</c:v>
                </c:pt>
                <c:pt idx="43">
                  <c:v>509.1708881387348</c:v>
                </c:pt>
                <c:pt idx="44">
                  <c:v>517.1286480451379</c:v>
                </c:pt>
                <c:pt idx="45">
                  <c:v>524.9394920981118</c:v>
                </c:pt>
                <c:pt idx="46">
                  <c:v>532.6051683018179</c:v>
                </c:pt>
                <c:pt idx="47">
                  <c:v>540.127406764629</c:v>
                </c:pt>
                <c:pt idx="48">
                  <c:v>547.5079198687941</c:v>
                </c:pt>
                <c:pt idx="49">
                  <c:v>554.748402438567</c:v>
                </c:pt>
                <c:pt idx="50">
                  <c:v>561.8505319068136</c:v>
                </c:pt>
                <c:pt idx="51">
                  <c:v>568.8159684801109</c:v>
                </c:pt>
                <c:pt idx="52">
                  <c:v>575.6463553023511</c:v>
                </c:pt>
                <c:pt idx="53">
                  <c:v>582.3433186168645</c:v>
                </c:pt>
                <c:pt idx="54">
                  <c:v>588.9084679270723</c:v>
                </c:pt>
                <c:pt idx="55">
                  <c:v>595.3433961556839</c:v>
                </c:pt>
                <c:pt idx="56">
                  <c:v>601.6496798024523</c:v>
                </c:pt>
                <c:pt idx="57">
                  <c:v>607.8288791004967</c:v>
                </c:pt>
                <c:pt idx="58">
                  <c:v>613.8825381712093</c:v>
                </c:pt>
                <c:pt idx="59">
                  <c:v>619.8121851777546</c:v>
                </c:pt>
                <c:pt idx="60">
                  <c:v>625.6193324771774</c:v>
                </c:pt>
                <c:pt idx="61">
                  <c:v>631.3054767711288</c:v>
                </c:pt>
                <c:pt idx="62">
                  <c:v>636.872099255224</c:v>
                </c:pt>
                <c:pt idx="63">
                  <c:v>642.3206657670422</c:v>
                </c:pt>
                <c:pt idx="64">
                  <c:v>647.652626932783</c:v>
                </c:pt>
                <c:pt idx="65">
                  <c:v>652.8694183125898</c:v>
                </c:pt>
                <c:pt idx="66">
                  <c:v>657.9724605445504</c:v>
                </c:pt>
                <c:pt idx="67">
                  <c:v>662.9631594873902</c:v>
                </c:pt>
                <c:pt idx="68">
                  <c:v>667.8429063618647</c:v>
                </c:pt>
                <c:pt idx="69">
                  <c:v>672.6130778908679</c:v>
                </c:pt>
                <c:pt idx="70">
                  <c:v>677.2750364382634</c:v>
                </c:pt>
              </c:numCache>
            </c:numRef>
          </c:yVal>
          <c:smooth val="0"/>
        </c:ser>
        <c:axId val="7845617"/>
        <c:axId val="3501690"/>
      </c:scatterChart>
      <c:valAx>
        <c:axId val="7845617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</a:t>
                </a:r>
                <a:r>
                  <a:rPr lang="en-US" cap="none" sz="1100" b="0" i="0" u="none" baseline="-25000"/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01690"/>
        <c:crosses val="autoZero"/>
        <c:crossBetween val="midCat"/>
        <c:dispUnits/>
        <c:majorUnit val="100"/>
      </c:valAx>
      <c:valAx>
        <c:axId val="3501690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</a:t>
                </a:r>
                <a:r>
                  <a:rPr lang="en-US" cap="none" sz="1100" b="0" i="0" u="none" baseline="-25000"/>
                  <a:t>n+1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45617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6</xdr:row>
      <xdr:rowOff>152400</xdr:rowOff>
    </xdr:from>
    <xdr:to>
      <xdr:col>13</xdr:col>
      <xdr:colOff>342900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4324350" y="1190625"/>
        <a:ext cx="40100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</xdr:row>
      <xdr:rowOff>0</xdr:rowOff>
    </xdr:from>
    <xdr:to>
      <xdr:col>10</xdr:col>
      <xdr:colOff>85725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3076575" y="809625"/>
        <a:ext cx="31051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50" zoomScaleNormal="150" workbookViewId="0" topLeftCell="B1">
      <selection activeCell="G2" sqref="G2"/>
    </sheetView>
  </sheetViews>
  <sheetFormatPr defaultColWidth="9.140625" defaultRowHeight="12.75"/>
  <cols>
    <col min="2" max="2" width="10.140625" style="0" customWidth="1"/>
  </cols>
  <sheetData>
    <row r="1" spans="1:10" ht="18" customHeight="1">
      <c r="A1" s="1" t="s">
        <v>0</v>
      </c>
      <c r="B1" s="1" t="s">
        <v>1</v>
      </c>
      <c r="C1" s="2" t="s">
        <v>4</v>
      </c>
      <c r="D1" s="2" t="s">
        <v>8</v>
      </c>
      <c r="E1" s="3" t="s">
        <v>9</v>
      </c>
      <c r="F1" s="3" t="s">
        <v>13</v>
      </c>
      <c r="G1" t="s">
        <v>9</v>
      </c>
      <c r="I1" t="s">
        <v>5</v>
      </c>
      <c r="J1">
        <v>14.7382323935676</v>
      </c>
    </row>
    <row r="2" spans="1:10" ht="12.75">
      <c r="A2" s="1">
        <v>1</v>
      </c>
      <c r="B2" s="1">
        <v>9.6</v>
      </c>
      <c r="C2">
        <v>9.6</v>
      </c>
      <c r="D2">
        <f>P0</f>
        <v>14.7382323935676</v>
      </c>
      <c r="E2">
        <f>(B2-D2)^2</f>
        <v>26.40143213030743</v>
      </c>
      <c r="F2">
        <f>R0</f>
        <v>9.6</v>
      </c>
      <c r="I2" t="s">
        <v>6</v>
      </c>
      <c r="J2">
        <v>0.5645659971233397</v>
      </c>
    </row>
    <row r="3" spans="1:10" ht="12.75">
      <c r="A3" s="1">
        <v>2</v>
      </c>
      <c r="B3" s="1">
        <v>18.3</v>
      </c>
      <c r="C3">
        <f>1.561*C2-0.0008608*C2^2</f>
        <v>14.906268671999998</v>
      </c>
      <c r="D3">
        <f aca="true" t="shared" si="0" ref="D3:D19">D2+r_*D2*(1-D2/M)</f>
        <v>22.870277574547693</v>
      </c>
      <c r="E3">
        <f>(B3-D3)^2</f>
        <v>20.887437108413536</v>
      </c>
      <c r="F3">
        <f>a*F2*EXP(-b*F2)</f>
        <v>15.569053595246073</v>
      </c>
      <c r="I3" t="s">
        <v>7</v>
      </c>
      <c r="J3">
        <v>650.0195379595577</v>
      </c>
    </row>
    <row r="4" spans="1:10" ht="12.75">
      <c r="A4" s="1">
        <v>3</v>
      </c>
      <c r="B4" s="1">
        <v>29</v>
      </c>
      <c r="C4">
        <f aca="true" t="shared" si="1" ref="C4:C19">1.561*C3-0.0008608*C3^2</f>
        <v>23.077418352194627</v>
      </c>
      <c r="D4">
        <f t="shared" si="0"/>
        <v>35.327770728614254</v>
      </c>
      <c r="E4">
        <f aca="true" t="shared" si="2" ref="E4:E19">(B4-D4)^2</f>
        <v>40.040682393907375</v>
      </c>
      <c r="F4">
        <f>a*F3*EXP(-b*F3)</f>
        <v>25.137016861440028</v>
      </c>
      <c r="I4" t="s">
        <v>14</v>
      </c>
      <c r="J4">
        <v>9.6</v>
      </c>
    </row>
    <row r="5" spans="1:10" ht="12.75">
      <c r="A5" s="1">
        <v>4</v>
      </c>
      <c r="B5" s="1">
        <v>47.2</v>
      </c>
      <c r="C5">
        <f t="shared" si="1"/>
        <v>35.56541616947567</v>
      </c>
      <c r="D5">
        <f t="shared" si="0"/>
        <v>54.18865007353623</v>
      </c>
      <c r="E5">
        <f t="shared" si="2"/>
        <v>48.84122985033792</v>
      </c>
      <c r="F5">
        <f>a*F4*EXP(-b*F4)</f>
        <v>40.29549062067258</v>
      </c>
      <c r="I5" t="s">
        <v>10</v>
      </c>
      <c r="J5">
        <v>1.6334663838818102</v>
      </c>
    </row>
    <row r="6" spans="1:10" ht="12.75">
      <c r="A6" s="1">
        <v>5</v>
      </c>
      <c r="B6" s="1">
        <v>71.1</v>
      </c>
      <c r="C6">
        <f t="shared" si="1"/>
        <v>54.42878973000479</v>
      </c>
      <c r="D6">
        <f t="shared" si="0"/>
        <v>82.23133888021067</v>
      </c>
      <c r="E6">
        <f t="shared" si="2"/>
        <v>123.90670526608989</v>
      </c>
      <c r="F6">
        <f>a*F5*EXP(-b*F5)</f>
        <v>63.866613135062536</v>
      </c>
      <c r="I6" t="s">
        <v>11</v>
      </c>
      <c r="J6">
        <v>0.0007481532280258885</v>
      </c>
    </row>
    <row r="7" spans="1:6" ht="12.75">
      <c r="A7" s="1">
        <v>6</v>
      </c>
      <c r="B7" s="1">
        <v>119.1</v>
      </c>
      <c r="C7">
        <f t="shared" si="1"/>
        <v>82.41322666374944</v>
      </c>
      <c r="D7">
        <f t="shared" si="0"/>
        <v>122.78331574615558</v>
      </c>
      <c r="E7">
        <f t="shared" si="2"/>
        <v>13.56681488587768</v>
      </c>
      <c r="F7">
        <f>a*F6*EXP(-b*F6)</f>
        <v>99.45637427908073</v>
      </c>
    </row>
    <row r="8" spans="1:6" ht="12.75">
      <c r="A8" s="2">
        <v>7</v>
      </c>
      <c r="B8" s="2">
        <v>174.6</v>
      </c>
      <c r="C8">
        <f t="shared" si="1"/>
        <v>122.80054493111732</v>
      </c>
      <c r="D8">
        <f t="shared" si="0"/>
        <v>179.0087610752684</v>
      </c>
      <c r="E8">
        <f t="shared" si="2"/>
        <v>19.437174218801918</v>
      </c>
      <c r="F8">
        <f>a*F7*EXP(-b*F7)</f>
        <v>150.80910982761006</v>
      </c>
    </row>
    <row r="9" spans="1:6" ht="12.75">
      <c r="A9" s="2">
        <v>8</v>
      </c>
      <c r="B9" s="2">
        <v>257.3</v>
      </c>
      <c r="C9">
        <f t="shared" si="1"/>
        <v>178.71080915997956</v>
      </c>
      <c r="D9">
        <f t="shared" si="0"/>
        <v>252.23950364620742</v>
      </c>
      <c r="E9">
        <f t="shared" si="2"/>
        <v>25.608623346748068</v>
      </c>
      <c r="F9">
        <f>a*F8*EXP(-b*F8)</f>
        <v>220.05794852704997</v>
      </c>
    </row>
    <row r="10" spans="1:6" ht="12.75">
      <c r="A10" s="2">
        <v>9</v>
      </c>
      <c r="B10" s="2">
        <v>350.7</v>
      </c>
      <c r="C10">
        <f t="shared" si="1"/>
        <v>251.47572720895104</v>
      </c>
      <c r="D10">
        <f t="shared" si="0"/>
        <v>339.3848882912723</v>
      </c>
      <c r="E10">
        <f t="shared" si="2"/>
        <v>128.03175298098603</v>
      </c>
      <c r="F10">
        <f>a*F9*EXP(-b*F9)</f>
        <v>304.89218495718643</v>
      </c>
    </row>
    <row r="11" spans="1:6" ht="12.75">
      <c r="A11" s="2">
        <v>10</v>
      </c>
      <c r="B11" s="2">
        <v>441</v>
      </c>
      <c r="C11">
        <f t="shared" si="1"/>
        <v>338.1165825573395</v>
      </c>
      <c r="D11">
        <f t="shared" si="0"/>
        <v>430.95014244002635</v>
      </c>
      <c r="E11">
        <f t="shared" si="2"/>
        <v>100.99963697575943</v>
      </c>
      <c r="F11">
        <f>a*F10*EXP(-b*F10)</f>
        <v>396.4526136952598</v>
      </c>
    </row>
    <row r="12" spans="1:6" ht="12.75">
      <c r="A12" s="2">
        <v>11</v>
      </c>
      <c r="B12" s="2">
        <v>513.3</v>
      </c>
      <c r="C12">
        <f t="shared" si="1"/>
        <v>429.3908989890681</v>
      </c>
      <c r="D12">
        <f t="shared" si="0"/>
        <v>512.9469691803433</v>
      </c>
      <c r="E12">
        <f t="shared" si="2"/>
        <v>0.12463075962742769</v>
      </c>
      <c r="F12">
        <f>a*F11*EXP(-b*F11)</f>
        <v>481.37836976449813</v>
      </c>
    </row>
    <row r="13" spans="1:6" ht="12.75">
      <c r="A13" s="2">
        <v>12</v>
      </c>
      <c r="B13" s="2">
        <v>559.7</v>
      </c>
      <c r="C13">
        <f t="shared" si="1"/>
        <v>511.5678641308371</v>
      </c>
      <c r="D13">
        <f t="shared" si="0"/>
        <v>574.0146359140895</v>
      </c>
      <c r="E13">
        <f t="shared" si="2"/>
        <v>204.9088013529387</v>
      </c>
      <c r="F13">
        <f>a*F12*EXP(-b*F12)</f>
        <v>548.5142085797137</v>
      </c>
    </row>
    <row r="14" spans="1:6" ht="12.75">
      <c r="A14" s="3">
        <v>13</v>
      </c>
      <c r="B14" s="3">
        <v>594.8</v>
      </c>
      <c r="C14">
        <f t="shared" si="1"/>
        <v>573.2846300987551</v>
      </c>
      <c r="D14">
        <f t="shared" si="0"/>
        <v>611.9071025327204</v>
      </c>
      <c r="E14">
        <f t="shared" si="2"/>
        <v>292.65295706500984</v>
      </c>
      <c r="F14">
        <f>a*F13*EXP(-b*F13)</f>
        <v>594.3954750219752</v>
      </c>
    </row>
    <row r="15" spans="1:6" ht="12.75">
      <c r="A15" s="3">
        <v>14</v>
      </c>
      <c r="B15" s="3">
        <v>629.4</v>
      </c>
      <c r="C15">
        <f t="shared" si="1"/>
        <v>611.9908536580496</v>
      </c>
      <c r="D15">
        <f t="shared" si="0"/>
        <v>632.1624875553848</v>
      </c>
      <c r="E15">
        <f t="shared" si="2"/>
        <v>7.631337493656092</v>
      </c>
      <c r="F15">
        <f>a*F14*EXP(-b*F14)</f>
        <v>622.379702072785</v>
      </c>
    </row>
    <row r="16" spans="1:6" ht="12.75">
      <c r="A16" s="3">
        <v>15</v>
      </c>
      <c r="B16" s="3">
        <v>640.8</v>
      </c>
      <c r="C16">
        <f t="shared" si="1"/>
        <v>632.9198840496933</v>
      </c>
      <c r="D16">
        <f t="shared" si="0"/>
        <v>641.9670169497236</v>
      </c>
      <c r="E16">
        <f t="shared" si="2"/>
        <v>1.361928560942382</v>
      </c>
      <c r="F16">
        <f>a*F15*EXP(-b*F15)</f>
        <v>638.179345389524</v>
      </c>
    </row>
    <row r="17" spans="1:6" ht="12.75">
      <c r="A17" s="3">
        <v>16</v>
      </c>
      <c r="B17" s="3">
        <v>651.1</v>
      </c>
      <c r="C17">
        <f t="shared" si="1"/>
        <v>643.1621504599605</v>
      </c>
      <c r="D17">
        <f t="shared" si="0"/>
        <v>646.456877878357</v>
      </c>
      <c r="E17">
        <f t="shared" si="2"/>
        <v>21.55858303649102</v>
      </c>
      <c r="F17">
        <f>a*F16*EXP(-b*F16)</f>
        <v>646.6904782878099</v>
      </c>
    </row>
    <row r="18" spans="1:6" ht="12.75">
      <c r="A18" s="3">
        <v>17</v>
      </c>
      <c r="B18" s="3">
        <v>655.9</v>
      </c>
      <c r="C18">
        <f t="shared" si="1"/>
        <v>647.8996962920894</v>
      </c>
      <c r="D18">
        <f t="shared" si="0"/>
        <v>648.4572106733802</v>
      </c>
      <c r="E18">
        <f t="shared" si="2"/>
        <v>55.3951129604446</v>
      </c>
      <c r="F18">
        <f>a*F17*EXP(-b*F17)</f>
        <v>651.155572681357</v>
      </c>
    </row>
    <row r="19" spans="1:6" ht="12.75">
      <c r="A19" s="3">
        <v>18</v>
      </c>
      <c r="B19" s="3">
        <v>659.6</v>
      </c>
      <c r="C19">
        <f t="shared" si="1"/>
        <v>650.0299525471589</v>
      </c>
      <c r="D19">
        <f t="shared" si="0"/>
        <v>649.3371275527079</v>
      </c>
      <c r="E19">
        <f t="shared" si="2"/>
        <v>105.32655086938784</v>
      </c>
      <c r="F19">
        <f>a*F18*EXP(-b*F18)</f>
        <v>653.464897882466</v>
      </c>
    </row>
    <row r="20" ht="12.75">
      <c r="E20">
        <f>SUM(E2:E19)</f>
        <v>1236.681391255727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zoomScale="150" zoomScaleNormal="150" workbookViewId="0" topLeftCell="A1">
      <selection activeCell="G2" sqref="G2"/>
    </sheetView>
  </sheetViews>
  <sheetFormatPr defaultColWidth="9.140625" defaultRowHeight="12.75"/>
  <sheetData>
    <row r="1" spans="1:10" ht="12.75">
      <c r="A1" s="1" t="s">
        <v>2</v>
      </c>
      <c r="B1" t="s">
        <v>3</v>
      </c>
      <c r="C1" t="s">
        <v>12</v>
      </c>
      <c r="D1" t="s">
        <v>9</v>
      </c>
      <c r="F1" t="s">
        <v>10</v>
      </c>
      <c r="G1">
        <v>1.6334663838818102</v>
      </c>
      <c r="I1">
        <v>0</v>
      </c>
      <c r="J1">
        <f aca="true" t="shared" si="0" ref="J1:J32">a*I1*EXP(-b*I1)</f>
        <v>0</v>
      </c>
    </row>
    <row r="2" spans="1:10" ht="12.75">
      <c r="A2" s="1">
        <v>9.6</v>
      </c>
      <c r="B2" s="1">
        <v>18.3</v>
      </c>
      <c r="C2">
        <f aca="true" t="shared" si="1" ref="C2:C18">a*A2*EXP(-b*A2)</f>
        <v>15.569053595246073</v>
      </c>
      <c r="D2">
        <f>(B2-C2)^2</f>
        <v>7.458068265638403</v>
      </c>
      <c r="F2" t="s">
        <v>11</v>
      </c>
      <c r="G2">
        <v>0.0007481532280258885</v>
      </c>
      <c r="I2">
        <f>I1+10</f>
        <v>10</v>
      </c>
      <c r="J2">
        <f t="shared" si="0"/>
        <v>16.212911538808395</v>
      </c>
    </row>
    <row r="3" spans="1:10" ht="12.75">
      <c r="A3" s="1">
        <v>18.3</v>
      </c>
      <c r="B3" s="1">
        <v>29</v>
      </c>
      <c r="C3">
        <f t="shared" si="1"/>
        <v>29.48596031178738</v>
      </c>
      <c r="D3">
        <f aca="true" t="shared" si="2" ref="D3:D18">(B3-C3)^2</f>
        <v>0.23615742463248787</v>
      </c>
      <c r="I3">
        <f aca="true" t="shared" si="3" ref="I3:I66">I2+10</f>
        <v>20</v>
      </c>
      <c r="J3">
        <f t="shared" si="0"/>
        <v>32.18413346720523</v>
      </c>
    </row>
    <row r="4" spans="1:10" ht="12.75">
      <c r="A4" s="1">
        <v>29</v>
      </c>
      <c r="B4" s="1">
        <v>47.2</v>
      </c>
      <c r="C4">
        <f t="shared" si="1"/>
        <v>46.35382250362665</v>
      </c>
      <c r="D4">
        <f t="shared" si="2"/>
        <v>0.7160163553686714</v>
      </c>
      <c r="I4">
        <f t="shared" si="3"/>
        <v>30</v>
      </c>
      <c r="J4">
        <f t="shared" si="0"/>
        <v>47.91636797725088</v>
      </c>
    </row>
    <row r="5" spans="1:10" ht="12.75">
      <c r="A5" s="1">
        <v>47.2</v>
      </c>
      <c r="B5" s="1">
        <v>71.1</v>
      </c>
      <c r="C5">
        <f t="shared" si="1"/>
        <v>74.42451817240892</v>
      </c>
      <c r="D5">
        <f t="shared" si="2"/>
        <v>11.052421078677208</v>
      </c>
      <c r="I5">
        <f t="shared" si="3"/>
        <v>40</v>
      </c>
      <c r="J5">
        <f t="shared" si="0"/>
        <v>63.412290406205656</v>
      </c>
    </row>
    <row r="6" spans="1:10" ht="12.75">
      <c r="A6" s="1">
        <v>71.1</v>
      </c>
      <c r="B6" s="1">
        <v>119.1</v>
      </c>
      <c r="C6">
        <f t="shared" si="1"/>
        <v>110.12301013527035</v>
      </c>
      <c r="D6">
        <f t="shared" si="2"/>
        <v>80.58634703145879</v>
      </c>
      <c r="I6">
        <f t="shared" si="3"/>
        <v>50</v>
      </c>
      <c r="J6">
        <f t="shared" si="0"/>
        <v>78.67454948673654</v>
      </c>
    </row>
    <row r="7" spans="1:10" ht="12.75">
      <c r="A7" s="1">
        <v>119.1</v>
      </c>
      <c r="B7" s="2">
        <v>174.6</v>
      </c>
      <c r="C7">
        <f t="shared" si="1"/>
        <v>177.96071070529234</v>
      </c>
      <c r="D7">
        <f t="shared" si="2"/>
        <v>11.294376444666593</v>
      </c>
      <c r="I7">
        <f t="shared" si="3"/>
        <v>60</v>
      </c>
      <c r="J7">
        <f t="shared" si="0"/>
        <v>93.70576759488588</v>
      </c>
    </row>
    <row r="8" spans="1:10" ht="12.75">
      <c r="A8" s="2">
        <v>174.6</v>
      </c>
      <c r="B8" s="2">
        <v>257.3</v>
      </c>
      <c r="C8">
        <f t="shared" si="1"/>
        <v>250.27854120029872</v>
      </c>
      <c r="D8">
        <f t="shared" si="2"/>
        <v>49.30088367590272</v>
      </c>
      <c r="I8">
        <f t="shared" si="3"/>
        <v>70</v>
      </c>
      <c r="J8">
        <f t="shared" si="0"/>
        <v>108.50854099582169</v>
      </c>
    </row>
    <row r="9" spans="1:10" ht="12.75">
      <c r="A9" s="2">
        <v>257.3</v>
      </c>
      <c r="B9" s="2">
        <v>350.7</v>
      </c>
      <c r="C9">
        <f t="shared" si="1"/>
        <v>346.69563634891654</v>
      </c>
      <c r="D9">
        <f t="shared" si="2"/>
        <v>16.03492825011839</v>
      </c>
      <c r="I9">
        <f t="shared" si="3"/>
        <v>80</v>
      </c>
      <c r="J9">
        <f t="shared" si="0"/>
        <v>123.08544008738876</v>
      </c>
    </row>
    <row r="10" spans="1:10" ht="12.75">
      <c r="A10" s="2">
        <v>350.7</v>
      </c>
      <c r="B10" s="2">
        <v>441</v>
      </c>
      <c r="C10">
        <f t="shared" si="1"/>
        <v>440.6532093458724</v>
      </c>
      <c r="D10">
        <f t="shared" si="2"/>
        <v>0.12026375779023053</v>
      </c>
      <c r="I10">
        <f t="shared" si="3"/>
        <v>90</v>
      </c>
      <c r="J10">
        <f t="shared" si="0"/>
        <v>137.43900964147974</v>
      </c>
    </row>
    <row r="11" spans="1:10" ht="12.75">
      <c r="A11" s="2">
        <v>441</v>
      </c>
      <c r="B11" s="2">
        <v>513.3</v>
      </c>
      <c r="C11">
        <f t="shared" si="1"/>
        <v>517.916314680737</v>
      </c>
      <c r="D11">
        <f t="shared" si="2"/>
        <v>21.31036123158787</v>
      </c>
      <c r="I11">
        <f t="shared" si="3"/>
        <v>100</v>
      </c>
      <c r="J11">
        <f t="shared" si="0"/>
        <v>151.571769043245</v>
      </c>
    </row>
    <row r="12" spans="1:10" ht="12.75">
      <c r="A12" s="2">
        <v>513.3</v>
      </c>
      <c r="B12" s="2">
        <v>559.7</v>
      </c>
      <c r="C12">
        <f t="shared" si="1"/>
        <v>571.0848458341516</v>
      </c>
      <c r="D12">
        <f t="shared" si="2"/>
        <v>129.6147146673972</v>
      </c>
      <c r="I12">
        <f t="shared" si="3"/>
        <v>110</v>
      </c>
      <c r="J12">
        <f t="shared" si="0"/>
        <v>165.4862125281605</v>
      </c>
    </row>
    <row r="13" spans="1:10" ht="12.75">
      <c r="A13" s="2">
        <v>559.7</v>
      </c>
      <c r="B13" s="3">
        <v>594.8</v>
      </c>
      <c r="C13">
        <f t="shared" si="1"/>
        <v>601.4623481246742</v>
      </c>
      <c r="D13">
        <f t="shared" si="2"/>
        <v>44.38688253435091</v>
      </c>
      <c r="I13">
        <f t="shared" si="3"/>
        <v>120</v>
      </c>
      <c r="J13">
        <f t="shared" si="0"/>
        <v>179.18480941697175</v>
      </c>
    </row>
    <row r="14" spans="1:10" ht="12.75">
      <c r="A14" s="3">
        <v>594.8</v>
      </c>
      <c r="B14" s="3">
        <v>629.4</v>
      </c>
      <c r="C14">
        <f t="shared" si="1"/>
        <v>622.6148113314679</v>
      </c>
      <c r="D14">
        <f t="shared" si="2"/>
        <v>46.03878526757642</v>
      </c>
      <c r="I14">
        <f t="shared" si="3"/>
        <v>130</v>
      </c>
      <c r="J14">
        <f t="shared" si="0"/>
        <v>192.67000434853276</v>
      </c>
    </row>
    <row r="15" spans="1:10" ht="12.75">
      <c r="A15" s="3">
        <v>629.4</v>
      </c>
      <c r="B15" s="3">
        <v>640.8</v>
      </c>
      <c r="C15">
        <f t="shared" si="1"/>
        <v>641.9970544280366</v>
      </c>
      <c r="D15">
        <f t="shared" si="2"/>
        <v>1.4329393036820517</v>
      </c>
      <c r="I15">
        <f t="shared" si="3"/>
        <v>140</v>
      </c>
      <c r="J15">
        <f t="shared" si="0"/>
        <v>205.9442175105582</v>
      </c>
    </row>
    <row r="16" spans="1:10" ht="12.75">
      <c r="A16" s="3">
        <v>640.8</v>
      </c>
      <c r="B16" s="3">
        <v>651.1</v>
      </c>
      <c r="C16">
        <f t="shared" si="1"/>
        <v>648.0741895761656</v>
      </c>
      <c r="D16">
        <f t="shared" si="2"/>
        <v>9.155528720984913</v>
      </c>
      <c r="I16">
        <f t="shared" si="3"/>
        <v>150</v>
      </c>
      <c r="J16">
        <f t="shared" si="0"/>
        <v>219.00984486830686</v>
      </c>
    </row>
    <row r="17" spans="1:10" ht="12.75">
      <c r="A17" s="3">
        <v>651.1</v>
      </c>
      <c r="B17" s="3">
        <v>655.9</v>
      </c>
      <c r="C17">
        <f t="shared" si="1"/>
        <v>653.436295390718</v>
      </c>
      <c r="D17">
        <f t="shared" si="2"/>
        <v>6.0698404017973235</v>
      </c>
      <c r="I17">
        <f t="shared" si="3"/>
        <v>160</v>
      </c>
      <c r="J17">
        <f t="shared" si="0"/>
        <v>231.86925839121452</v>
      </c>
    </row>
    <row r="18" spans="1:10" ht="12.75">
      <c r="A18" s="3">
        <v>655.9</v>
      </c>
      <c r="B18" s="3">
        <v>659.6</v>
      </c>
      <c r="C18">
        <f t="shared" si="1"/>
        <v>655.8938807361131</v>
      </c>
      <c r="D18">
        <f t="shared" si="2"/>
        <v>13.7353199981534</v>
      </c>
      <c r="I18">
        <f t="shared" si="3"/>
        <v>170</v>
      </c>
      <c r="J18">
        <f t="shared" si="0"/>
        <v>244.524806277494</v>
      </c>
    </row>
    <row r="19" spans="1:10" ht="12.75">
      <c r="A19" s="3"/>
      <c r="D19">
        <f>SUM(D2:D18)</f>
        <v>448.5438344097836</v>
      </c>
      <c r="I19">
        <f t="shared" si="3"/>
        <v>180</v>
      </c>
      <c r="J19">
        <f t="shared" si="0"/>
        <v>256.97881317672045</v>
      </c>
    </row>
    <row r="20" spans="9:10" ht="12.75">
      <c r="I20">
        <f t="shared" si="3"/>
        <v>190</v>
      </c>
      <c r="J20">
        <f t="shared" si="0"/>
        <v>269.2335804104186</v>
      </c>
    </row>
    <row r="21" spans="9:10" ht="12.75">
      <c r="I21">
        <f t="shared" si="3"/>
        <v>200</v>
      </c>
      <c r="J21">
        <f t="shared" si="0"/>
        <v>281.2913861906703</v>
      </c>
    </row>
    <row r="22" spans="2:10" ht="12.75">
      <c r="B22">
        <v>0</v>
      </c>
      <c r="C22">
        <v>0</v>
      </c>
      <c r="I22">
        <f t="shared" si="3"/>
        <v>210</v>
      </c>
      <c r="J22">
        <f t="shared" si="0"/>
        <v>293.15448583675976</v>
      </c>
    </row>
    <row r="23" spans="2:10" ht="12.75">
      <c r="B23">
        <v>200</v>
      </c>
      <c r="C23">
        <v>200</v>
      </c>
      <c r="I23">
        <f t="shared" si="3"/>
        <v>220</v>
      </c>
      <c r="J23">
        <f t="shared" si="0"/>
        <v>304.8251119898718</v>
      </c>
    </row>
    <row r="24" spans="2:10" ht="12.75">
      <c r="B24">
        <v>700</v>
      </c>
      <c r="C24">
        <v>700</v>
      </c>
      <c r="I24">
        <f t="shared" si="3"/>
        <v>230</v>
      </c>
      <c r="J24">
        <f t="shared" si="0"/>
        <v>316.3054748258625</v>
      </c>
    </row>
    <row r="25" spans="9:10" ht="12.75">
      <c r="I25">
        <f t="shared" si="3"/>
        <v>240</v>
      </c>
      <c r="J25">
        <f t="shared" si="0"/>
        <v>327.5977622661176</v>
      </c>
    </row>
    <row r="26" spans="9:10" ht="12.75">
      <c r="I26">
        <f t="shared" si="3"/>
        <v>250</v>
      </c>
      <c r="J26">
        <f t="shared" si="0"/>
        <v>338.7041401865156</v>
      </c>
    </row>
    <row r="27" spans="9:10" ht="12.75">
      <c r="I27">
        <f t="shared" si="3"/>
        <v>260</v>
      </c>
      <c r="J27">
        <f t="shared" si="0"/>
        <v>349.6267526245121</v>
      </c>
    </row>
    <row r="28" spans="9:10" ht="12.75">
      <c r="I28">
        <f t="shared" si="3"/>
        <v>270</v>
      </c>
      <c r="J28">
        <f t="shared" si="0"/>
        <v>360.3677219843622</v>
      </c>
    </row>
    <row r="29" spans="9:10" ht="12.75">
      <c r="I29">
        <f t="shared" si="3"/>
        <v>280</v>
      </c>
      <c r="J29">
        <f t="shared" si="0"/>
        <v>370.92914924049643</v>
      </c>
    </row>
    <row r="30" spans="9:10" ht="12.75">
      <c r="I30">
        <f t="shared" si="3"/>
        <v>290</v>
      </c>
      <c r="J30">
        <f t="shared" si="0"/>
        <v>381.31311413906724</v>
      </c>
    </row>
    <row r="31" spans="9:10" ht="12.75">
      <c r="I31">
        <f t="shared" si="3"/>
        <v>300</v>
      </c>
      <c r="J31">
        <f t="shared" si="0"/>
        <v>391.52167539768095</v>
      </c>
    </row>
    <row r="32" spans="9:10" ht="12.75">
      <c r="I32">
        <f t="shared" si="3"/>
        <v>310</v>
      </c>
      <c r="J32">
        <f t="shared" si="0"/>
        <v>401.5568709033323</v>
      </c>
    </row>
    <row r="33" spans="9:10" ht="12.75">
      <c r="I33">
        <f t="shared" si="3"/>
        <v>320</v>
      </c>
      <c r="J33">
        <f aca="true" t="shared" si="4" ref="J33:J64">a*I33*EXP(-b*I33)</f>
        <v>411.4207179085561</v>
      </c>
    </row>
    <row r="34" spans="9:10" ht="12.75">
      <c r="I34">
        <f t="shared" si="3"/>
        <v>330</v>
      </c>
      <c r="J34">
        <f t="shared" si="4"/>
        <v>421.11521322581234</v>
      </c>
    </row>
    <row r="35" spans="9:10" ht="12.75">
      <c r="I35">
        <f t="shared" si="3"/>
        <v>340</v>
      </c>
      <c r="J35">
        <f t="shared" si="4"/>
        <v>430.6423334201198</v>
      </c>
    </row>
    <row r="36" spans="9:10" ht="12.75">
      <c r="I36">
        <f t="shared" si="3"/>
        <v>350</v>
      </c>
      <c r="J36">
        <f t="shared" si="4"/>
        <v>440.0040349999538</v>
      </c>
    </row>
    <row r="37" spans="9:10" ht="12.75">
      <c r="I37">
        <f t="shared" si="3"/>
        <v>360</v>
      </c>
      <c r="J37">
        <f t="shared" si="4"/>
        <v>449.20225460642223</v>
      </c>
    </row>
    <row r="38" spans="9:10" ht="12.75">
      <c r="I38">
        <f t="shared" si="3"/>
        <v>370</v>
      </c>
      <c r="J38">
        <f t="shared" si="4"/>
        <v>458.23890920073774</v>
      </c>
    </row>
    <row r="39" spans="9:10" ht="12.75">
      <c r="I39">
        <f t="shared" si="3"/>
        <v>380</v>
      </c>
      <c r="J39">
        <f t="shared" si="4"/>
        <v>467.11589624999664</v>
      </c>
    </row>
    <row r="40" spans="9:10" ht="12.75">
      <c r="I40">
        <f t="shared" si="3"/>
        <v>390</v>
      </c>
      <c r="J40">
        <f t="shared" si="4"/>
        <v>475.8350939112828</v>
      </c>
    </row>
    <row r="41" spans="9:10" ht="12.75">
      <c r="I41">
        <f t="shared" si="3"/>
        <v>400</v>
      </c>
      <c r="J41">
        <f t="shared" si="4"/>
        <v>484.39836121411076</v>
      </c>
    </row>
    <row r="42" spans="9:10" ht="12.75">
      <c r="I42">
        <f t="shared" si="3"/>
        <v>410</v>
      </c>
      <c r="J42">
        <f t="shared" si="4"/>
        <v>492.80753824122064</v>
      </c>
    </row>
    <row r="43" spans="9:10" ht="12.75">
      <c r="I43">
        <f t="shared" si="3"/>
        <v>420</v>
      </c>
      <c r="J43">
        <f t="shared" si="4"/>
        <v>501.06444630774126</v>
      </c>
    </row>
    <row r="44" spans="9:10" ht="12.75">
      <c r="I44">
        <f t="shared" si="3"/>
        <v>430</v>
      </c>
      <c r="J44">
        <f t="shared" si="4"/>
        <v>509.1708881387348</v>
      </c>
    </row>
    <row r="45" spans="9:10" ht="12.75">
      <c r="I45">
        <f t="shared" si="3"/>
        <v>440</v>
      </c>
      <c r="J45">
        <f t="shared" si="4"/>
        <v>517.1286480451379</v>
      </c>
    </row>
    <row r="46" spans="9:10" ht="12.75">
      <c r="I46">
        <f t="shared" si="3"/>
        <v>450</v>
      </c>
      <c r="J46">
        <f t="shared" si="4"/>
        <v>524.9394920981118</v>
      </c>
    </row>
    <row r="47" spans="9:10" ht="12.75">
      <c r="I47">
        <f t="shared" si="3"/>
        <v>460</v>
      </c>
      <c r="J47">
        <f t="shared" si="4"/>
        <v>532.6051683018179</v>
      </c>
    </row>
    <row r="48" spans="9:10" ht="12.75">
      <c r="I48">
        <f t="shared" si="3"/>
        <v>470</v>
      </c>
      <c r="J48">
        <f t="shared" si="4"/>
        <v>540.127406764629</v>
      </c>
    </row>
    <row r="49" spans="9:10" ht="12.75">
      <c r="I49">
        <f t="shared" si="3"/>
        <v>480</v>
      </c>
      <c r="J49">
        <f t="shared" si="4"/>
        <v>547.5079198687941</v>
      </c>
    </row>
    <row r="50" spans="9:10" ht="12.75">
      <c r="I50">
        <f t="shared" si="3"/>
        <v>490</v>
      </c>
      <c r="J50">
        <f t="shared" si="4"/>
        <v>554.748402438567</v>
      </c>
    </row>
    <row r="51" spans="9:10" ht="12.75">
      <c r="I51">
        <f t="shared" si="3"/>
        <v>500</v>
      </c>
      <c r="J51">
        <f t="shared" si="4"/>
        <v>561.8505319068136</v>
      </c>
    </row>
    <row r="52" spans="9:10" ht="12.75">
      <c r="I52">
        <f t="shared" si="3"/>
        <v>510</v>
      </c>
      <c r="J52">
        <f t="shared" si="4"/>
        <v>568.8159684801109</v>
      </c>
    </row>
    <row r="53" spans="9:10" ht="12.75">
      <c r="I53">
        <f t="shared" si="3"/>
        <v>520</v>
      </c>
      <c r="J53">
        <f t="shared" si="4"/>
        <v>575.6463553023511</v>
      </c>
    </row>
    <row r="54" spans="9:10" ht="12.75">
      <c r="I54">
        <f t="shared" si="3"/>
        <v>530</v>
      </c>
      <c r="J54">
        <f t="shared" si="4"/>
        <v>582.3433186168645</v>
      </c>
    </row>
    <row r="55" spans="9:10" ht="12.75">
      <c r="I55">
        <f t="shared" si="3"/>
        <v>540</v>
      </c>
      <c r="J55">
        <f t="shared" si="4"/>
        <v>588.9084679270723</v>
      </c>
    </row>
    <row r="56" spans="9:10" ht="12.75">
      <c r="I56">
        <f t="shared" si="3"/>
        <v>550</v>
      </c>
      <c r="J56">
        <f t="shared" si="4"/>
        <v>595.3433961556839</v>
      </c>
    </row>
    <row r="57" spans="9:10" ht="12.75">
      <c r="I57">
        <f t="shared" si="3"/>
        <v>560</v>
      </c>
      <c r="J57">
        <f t="shared" si="4"/>
        <v>601.6496798024523</v>
      </c>
    </row>
    <row r="58" spans="9:10" ht="12.75">
      <c r="I58">
        <f t="shared" si="3"/>
        <v>570</v>
      </c>
      <c r="J58">
        <f t="shared" si="4"/>
        <v>607.8288791004967</v>
      </c>
    </row>
    <row r="59" spans="9:10" ht="12.75">
      <c r="I59">
        <f t="shared" si="3"/>
        <v>580</v>
      </c>
      <c r="J59">
        <f t="shared" si="4"/>
        <v>613.8825381712093</v>
      </c>
    </row>
    <row r="60" spans="9:10" ht="12.75">
      <c r="I60">
        <f t="shared" si="3"/>
        <v>590</v>
      </c>
      <c r="J60">
        <f t="shared" si="4"/>
        <v>619.8121851777546</v>
      </c>
    </row>
    <row r="61" spans="9:10" ht="12.75">
      <c r="I61">
        <f t="shared" si="3"/>
        <v>600</v>
      </c>
      <c r="J61">
        <f t="shared" si="4"/>
        <v>625.6193324771774</v>
      </c>
    </row>
    <row r="62" spans="9:10" ht="12.75">
      <c r="I62">
        <f t="shared" si="3"/>
        <v>610</v>
      </c>
      <c r="J62">
        <f t="shared" si="4"/>
        <v>631.3054767711288</v>
      </c>
    </row>
    <row r="63" spans="9:10" ht="12.75">
      <c r="I63">
        <f t="shared" si="3"/>
        <v>620</v>
      </c>
      <c r="J63">
        <f t="shared" si="4"/>
        <v>636.872099255224</v>
      </c>
    </row>
    <row r="64" spans="9:10" ht="12.75">
      <c r="I64">
        <f t="shared" si="3"/>
        <v>630</v>
      </c>
      <c r="J64">
        <f t="shared" si="4"/>
        <v>642.3206657670422</v>
      </c>
    </row>
    <row r="65" spans="9:10" ht="12.75">
      <c r="I65">
        <f t="shared" si="3"/>
        <v>640</v>
      </c>
      <c r="J65">
        <f>a*I65*EXP(-b*I65)</f>
        <v>647.652626932783</v>
      </c>
    </row>
    <row r="66" spans="9:10" ht="12.75">
      <c r="I66">
        <f t="shared" si="3"/>
        <v>650</v>
      </c>
      <c r="J66">
        <f>a*I66*EXP(-b*I66)</f>
        <v>652.8694183125898</v>
      </c>
    </row>
    <row r="67" spans="9:10" ht="12.75">
      <c r="I67">
        <f>I66+10</f>
        <v>660</v>
      </c>
      <c r="J67">
        <f>a*I67*EXP(-b*I67)</f>
        <v>657.9724605445504</v>
      </c>
    </row>
    <row r="68" spans="9:10" ht="12.75">
      <c r="I68">
        <f>I67+10</f>
        <v>670</v>
      </c>
      <c r="J68">
        <f>a*I68*EXP(-b*I68)</f>
        <v>662.9631594873902</v>
      </c>
    </row>
    <row r="69" spans="9:10" ht="12.75">
      <c r="I69">
        <f>I68+10</f>
        <v>680</v>
      </c>
      <c r="J69">
        <f>a*I69*EXP(-b*I69)</f>
        <v>667.8429063618647</v>
      </c>
    </row>
    <row r="70" spans="9:10" ht="12.75">
      <c r="I70">
        <f>I69+10</f>
        <v>690</v>
      </c>
      <c r="J70">
        <f>a*I70*EXP(-b*I70)</f>
        <v>672.6130778908679</v>
      </c>
    </row>
    <row r="71" spans="9:10" ht="12.75">
      <c r="I71">
        <f>I70+10</f>
        <v>700</v>
      </c>
      <c r="J71">
        <f>a*I71*EXP(-b*I71)</f>
        <v>677.2750364382634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Mahaffy</dc:creator>
  <cp:keywords/>
  <dc:description/>
  <cp:lastModifiedBy>Joe Mahaffy</cp:lastModifiedBy>
  <dcterms:created xsi:type="dcterms:W3CDTF">2007-01-25T15:32:06Z</dcterms:created>
  <dcterms:modified xsi:type="dcterms:W3CDTF">2007-01-25T19:08:52Z</dcterms:modified>
  <cp:category/>
  <cp:version/>
  <cp:contentType/>
  <cp:contentStatus/>
</cp:coreProperties>
</file>