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8325" activeTab="0"/>
  </bookViews>
  <sheets>
    <sheet name="Sheet1" sheetId="1" r:id="rId1"/>
    <sheet name="Sheet2" sheetId="2" r:id="rId2"/>
    <sheet name="Sheet3" sheetId="3" r:id="rId3"/>
  </sheets>
  <definedNames>
    <definedName name="an">'Sheet1'!$L$4</definedName>
    <definedName name="bn">'Sheet1'!$L$5</definedName>
    <definedName name="Ml">'Sheet1'!$L$9</definedName>
    <definedName name="P0l">'Sheet1'!$L$10</definedName>
    <definedName name="P0m">'Sheet1'!$L$2</definedName>
    <definedName name="P0n">'Sheet1'!$L$6</definedName>
    <definedName name="rl">'Sheet1'!$L$8</definedName>
    <definedName name="rm">'Sheet1'!$L$1</definedName>
    <definedName name="solver_adj" localSheetId="0" hidden="1">'Sheet1'!$L$8:$L$10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'Sheet1'!$B$2:$B$33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<sst xmlns="http://schemas.openxmlformats.org/spreadsheetml/2006/main" count="17" uniqueCount="17">
  <si>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</si>
  <si>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t</t>
  </si>
  <si>
    <t>Census</t>
  </si>
  <si>
    <t>Malthus</t>
  </si>
  <si>
    <t>NonAuto</t>
  </si>
  <si>
    <t>Logistic</t>
  </si>
  <si>
    <t>errM</t>
  </si>
  <si>
    <t>errNon</t>
  </si>
  <si>
    <t>errLog</t>
  </si>
  <si>
    <t>rm</t>
  </si>
  <si>
    <t>P0m</t>
  </si>
  <si>
    <t>an</t>
  </si>
  <si>
    <t>bn</t>
  </si>
  <si>
    <t>P0n</t>
  </si>
  <si>
    <t>rl</t>
  </si>
  <si>
    <t>Ml</t>
  </si>
  <si>
    <t>P0l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</si>
</sst>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"/>
          <c:w val="0.909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Sheet1!$A$2:$A$28</c:f>
              <c:numCache/>
            </c:numRef>
          </c:xVal>
          <c:yVal>
            <c:numRef>
              <c:f>Sheet1!$C$2:$C$28</c:f>
              <c:numCache/>
            </c:numRef>
          </c:yVal>
          <c:smooth val="0"/>
        </c:ser>
        <c:ser>
          <c:idx val="1"/>
          <c:order val="1"/>
          <c:tx>
            <c:v>Malthusian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Sheet1!$E$2:$E$28</c:f>
              <c:numCache/>
            </c:numRef>
          </c:yVal>
          <c:smooth val="0"/>
        </c:ser>
        <c:ser>
          <c:idx val="3"/>
          <c:order val="3"/>
          <c:tx>
            <c:v>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Sheet1!$F$2:$F$28</c:f>
              <c:numCache/>
            </c:numRef>
          </c:yVal>
          <c:smooth val="0"/>
        </c:ser>
        <c:axId val="23646968"/>
        <c:axId val="38975129"/>
      </c:scatterChart>
      <c:valAx>
        <c:axId val="23646968"/>
        <c:scaling>
          <c:orientation val="minMax"/>
          <c:max val="205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8975129"/>
        <c:crosses val="autoZero"/>
        <c:crossBetween val="midCat"/>
        <c:dispUnits/>
      </c:valAx>
      <c:valAx>
        <c:axId val="3897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2364696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7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123825</xdr:rowOff>
    </xdr:from>
    <xdr:to>
      <xdr:col>14</xdr:col>
      <xdr:colOff>428625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724275" y="4010025"/>
        <a:ext cx="5238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L4" sqref="L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L1">
        <v>0.15239741179837715</v>
      </c>
    </row>
    <row r="2" spans="1:12" ht="12.75">
      <c r="A2">
        <v>1790</v>
      </c>
      <c r="B2">
        <v>0</v>
      </c>
      <c r="C2">
        <v>3.929</v>
      </c>
      <c r="D2">
        <f>P0m</f>
        <v>15.07040392121595</v>
      </c>
      <c r="E2">
        <f>P0n</f>
        <v>5.876621830138856</v>
      </c>
      <c r="F2">
        <f>P0l</f>
        <v>7.991900669522715</v>
      </c>
      <c r="G2">
        <f>(C2-D2)^2</f>
        <v>124.13088133568615</v>
      </c>
      <c r="H2">
        <f>(C2-E2)^2</f>
        <v>3.793230793233429</v>
      </c>
      <c r="I2">
        <f>(C2-F2)^2</f>
        <v>16.507161850408128</v>
      </c>
      <c r="K2" t="s">
        <v>10</v>
      </c>
      <c r="L2">
        <v>15.07040392121595</v>
      </c>
    </row>
    <row r="3" spans="1:9" ht="12.75">
      <c r="A3">
        <f>A2+10</f>
        <v>1800</v>
      </c>
      <c r="B3">
        <v>10</v>
      </c>
      <c r="C3">
        <v>5.308</v>
      </c>
      <c r="D3">
        <f aca="true" t="shared" si="0" ref="D3:D33">(1+rm)*D2</f>
        <v>17.367094473565373</v>
      </c>
      <c r="E3">
        <f aca="true" t="shared" si="1" ref="E3:E33">(1+bn+an*B2)*E2</f>
        <v>7.693441652502837</v>
      </c>
      <c r="F3">
        <f aca="true" t="shared" si="2" ref="F3:F33">F2+rl*F2*(1-F2/Ml)</f>
        <v>9.827221394831824</v>
      </c>
      <c r="G3">
        <f aca="true" t="shared" si="3" ref="G3:G23">(C3-D3)^2</f>
        <v>145.42175952237494</v>
      </c>
      <c r="H3">
        <f aca="true" t="shared" si="4" ref="H3:H23">(C3-E3)^2</f>
        <v>5.690331877495465</v>
      </c>
      <c r="I3">
        <f aca="true" t="shared" si="5" ref="I3:I23">(C3-F3)^2</f>
        <v>20.4233620155057</v>
      </c>
    </row>
    <row r="4" spans="1:12" ht="12.75">
      <c r="A4">
        <f aca="true" t="shared" si="6" ref="A4:A32">A3+10</f>
        <v>1810</v>
      </c>
      <c r="B4">
        <v>20</v>
      </c>
      <c r="C4">
        <v>7.24</v>
      </c>
      <c r="D4">
        <f t="shared" si="0"/>
        <v>20.013794721794635</v>
      </c>
      <c r="E4">
        <f t="shared" si="1"/>
        <v>9.99026497342845</v>
      </c>
      <c r="F4">
        <f t="shared" si="2"/>
        <v>12.07367367815544</v>
      </c>
      <c r="G4">
        <f t="shared" si="3"/>
        <v>163.16983159454847</v>
      </c>
      <c r="H4">
        <f t="shared" si="4"/>
        <v>7.563957424067395</v>
      </c>
      <c r="I4">
        <f t="shared" si="5"/>
        <v>23.364401226892742</v>
      </c>
      <c r="K4" t="s">
        <v>11</v>
      </c>
      <c r="L4">
        <v>-0.0010617559464599796</v>
      </c>
    </row>
    <row r="5" spans="1:12" ht="12.75">
      <c r="A5">
        <f t="shared" si="6"/>
        <v>1820</v>
      </c>
      <c r="B5">
        <v>30</v>
      </c>
      <c r="C5">
        <v>9.638</v>
      </c>
      <c r="D5">
        <f t="shared" si="0"/>
        <v>23.063845237660157</v>
      </c>
      <c r="E5">
        <f t="shared" si="1"/>
        <v>12.86671663728222</v>
      </c>
      <c r="F5">
        <f t="shared" si="2"/>
        <v>14.818095818740915</v>
      </c>
      <c r="G5">
        <f t="shared" si="3"/>
        <v>180.25332034560194</v>
      </c>
      <c r="H5">
        <f t="shared" si="4"/>
        <v>10.424611123863007</v>
      </c>
      <c r="I5">
        <f t="shared" si="5"/>
        <v>26.833392691337107</v>
      </c>
      <c r="K5" t="s">
        <v>12</v>
      </c>
      <c r="L5">
        <v>0.3091605815174688</v>
      </c>
    </row>
    <row r="6" spans="1:12" ht="12.75">
      <c r="A6">
        <f t="shared" si="6"/>
        <v>1830</v>
      </c>
      <c r="B6">
        <v>40</v>
      </c>
      <c r="C6">
        <v>12.861</v>
      </c>
      <c r="D6">
        <f t="shared" si="0"/>
        <v>26.57871555799789</v>
      </c>
      <c r="E6">
        <f t="shared" si="1"/>
        <v>16.434758848053384</v>
      </c>
      <c r="F6">
        <f t="shared" si="2"/>
        <v>18.163015952415368</v>
      </c>
      <c r="G6">
        <f t="shared" si="3"/>
        <v>188.1757201301373</v>
      </c>
      <c r="H6">
        <f t="shared" si="4"/>
        <v>12.771752304039849</v>
      </c>
      <c r="I6">
        <f t="shared" si="5"/>
        <v>28.111373159667032</v>
      </c>
      <c r="K6" t="s">
        <v>13</v>
      </c>
      <c r="L6">
        <v>5.876621830138856</v>
      </c>
    </row>
    <row r="7" spans="1:9" ht="12.75">
      <c r="A7">
        <f t="shared" si="6"/>
        <v>1840</v>
      </c>
      <c r="B7">
        <v>50</v>
      </c>
      <c r="C7">
        <v>17.063</v>
      </c>
      <c r="D7">
        <f t="shared" si="0"/>
        <v>30.629243017962025</v>
      </c>
      <c r="E7">
        <f t="shared" si="1"/>
        <v>20.817750333194674</v>
      </c>
      <c r="F7">
        <f t="shared" si="2"/>
        <v>22.228143876157954</v>
      </c>
      <c r="G7">
        <f t="shared" si="3"/>
        <v>184.04294962240343</v>
      </c>
      <c r="H7">
        <f t="shared" si="4"/>
        <v>14.098150064625523</v>
      </c>
      <c r="I7">
        <f t="shared" si="5"/>
        <v>26.67871126141203</v>
      </c>
    </row>
    <row r="8" spans="1:12" ht="12.75">
      <c r="A8">
        <f t="shared" si="6"/>
        <v>1850</v>
      </c>
      <c r="B8">
        <v>60</v>
      </c>
      <c r="C8">
        <v>23.192</v>
      </c>
      <c r="D8">
        <f t="shared" si="0"/>
        <v>35.29706037924295</v>
      </c>
      <c r="E8">
        <f t="shared" si="1"/>
        <v>26.14860962168118</v>
      </c>
      <c r="F8">
        <f t="shared" si="2"/>
        <v>27.15127204548933</v>
      </c>
      <c r="G8">
        <f t="shared" si="3"/>
        <v>146.53248678511747</v>
      </c>
      <c r="H8">
        <f t="shared" si="4"/>
        <v>8.74154045501774</v>
      </c>
      <c r="I8">
        <f t="shared" si="5"/>
        <v>15.67583513019325</v>
      </c>
      <c r="K8" t="s">
        <v>14</v>
      </c>
      <c r="L8">
        <v>0.23423170575090077</v>
      </c>
    </row>
    <row r="9" spans="1:12" ht="12.75">
      <c r="A9">
        <f t="shared" si="6"/>
        <v>1860</v>
      </c>
      <c r="B9">
        <v>70</v>
      </c>
      <c r="C9">
        <v>31.443</v>
      </c>
      <c r="D9">
        <f t="shared" si="0"/>
        <v>40.676241025130615</v>
      </c>
      <c r="E9">
        <f t="shared" si="1"/>
        <v>32.56692247274458</v>
      </c>
      <c r="F9">
        <f t="shared" si="2"/>
        <v>33.08811123796006</v>
      </c>
      <c r="G9">
        <f t="shared" si="3"/>
        <v>85.25273982815503</v>
      </c>
      <c r="H9">
        <f t="shared" si="4"/>
        <v>1.2632017247402867</v>
      </c>
      <c r="I9">
        <f t="shared" si="5"/>
        <v>2.7063909852624652</v>
      </c>
      <c r="K9" t="s">
        <v>15</v>
      </c>
      <c r="L9">
        <v>408.3571349797905</v>
      </c>
    </row>
    <row r="10" spans="1:12" ht="12.75">
      <c r="A10">
        <f t="shared" si="6"/>
        <v>1870</v>
      </c>
      <c r="B10">
        <v>80</v>
      </c>
      <c r="C10">
        <v>38.558</v>
      </c>
      <c r="D10">
        <f t="shared" si="0"/>
        <v>46.875194879047484</v>
      </c>
      <c r="E10">
        <f t="shared" si="1"/>
        <v>40.21486251111897</v>
      </c>
      <c r="F10">
        <f t="shared" si="2"/>
        <v>40.21041065975733</v>
      </c>
      <c r="G10">
        <f t="shared" si="3"/>
        <v>69.1757306560537</v>
      </c>
      <c r="H10">
        <f t="shared" si="4"/>
        <v>2.7451933807514695</v>
      </c>
      <c r="I10">
        <f t="shared" si="5"/>
        <v>2.7304609884796527</v>
      </c>
      <c r="K10" t="s">
        <v>16</v>
      </c>
      <c r="L10">
        <v>7.991900669522715</v>
      </c>
    </row>
    <row r="11" spans="1:9" ht="12.75">
      <c r="A11">
        <f t="shared" si="6"/>
        <v>1880</v>
      </c>
      <c r="B11">
        <v>90</v>
      </c>
      <c r="C11">
        <v>50.189</v>
      </c>
      <c r="D11">
        <f t="shared" si="0"/>
        <v>54.01885325615886</v>
      </c>
      <c r="E11">
        <f t="shared" si="1"/>
        <v>49.23184323812148</v>
      </c>
      <c r="F11">
        <f t="shared" si="2"/>
        <v>48.70153072697586</v>
      </c>
      <c r="G11">
        <f t="shared" si="3"/>
        <v>14.667775963710644</v>
      </c>
      <c r="H11">
        <f t="shared" si="4"/>
        <v>0.9161490668097784</v>
      </c>
      <c r="I11">
        <f t="shared" si="5"/>
        <v>2.212564838190961</v>
      </c>
    </row>
    <row r="12" spans="1:9" ht="12.75">
      <c r="A12">
        <f t="shared" si="6"/>
        <v>1890</v>
      </c>
      <c r="B12">
        <v>100</v>
      </c>
      <c r="C12">
        <v>62.98</v>
      </c>
      <c r="D12">
        <f t="shared" si="0"/>
        <v>62.25118668071381</v>
      </c>
      <c r="E12">
        <f t="shared" si="1"/>
        <v>59.74789031460248</v>
      </c>
      <c r="F12">
        <f t="shared" si="2"/>
        <v>58.748497744779115</v>
      </c>
      <c r="G12">
        <f t="shared" si="3"/>
        <v>0.5311688543689528</v>
      </c>
      <c r="H12">
        <f t="shared" si="4"/>
        <v>10.44653301844044</v>
      </c>
      <c r="I12">
        <f t="shared" si="5"/>
        <v>17.90561133593941</v>
      </c>
    </row>
    <row r="13" spans="1:9" ht="12.75">
      <c r="A13">
        <f t="shared" si="6"/>
        <v>1900</v>
      </c>
      <c r="B13">
        <v>110</v>
      </c>
      <c r="C13">
        <v>76.212</v>
      </c>
      <c r="D13">
        <f t="shared" si="0"/>
        <v>71.7381064122322</v>
      </c>
      <c r="E13">
        <f t="shared" si="1"/>
        <v>71.87581504571014</v>
      </c>
      <c r="F13">
        <f t="shared" si="2"/>
        <v>70.52956003428814</v>
      </c>
      <c r="G13">
        <f t="shared" si="3"/>
        <v>20.015723834669878</v>
      </c>
      <c r="H13">
        <f t="shared" si="4"/>
        <v>18.802499957809776</v>
      </c>
      <c r="I13">
        <f t="shared" si="5"/>
        <v>32.290123963919456</v>
      </c>
    </row>
    <row r="14" spans="1:9" ht="12.75">
      <c r="A14">
        <f t="shared" si="6"/>
        <v>1910</v>
      </c>
      <c r="B14">
        <v>120</v>
      </c>
      <c r="C14">
        <v>92.228</v>
      </c>
      <c r="D14">
        <f t="shared" si="0"/>
        <v>82.67080815677295</v>
      </c>
      <c r="E14">
        <f t="shared" si="1"/>
        <v>85.70238067882546</v>
      </c>
      <c r="F14">
        <f t="shared" si="2"/>
        <v>84.1965162570595</v>
      </c>
      <c r="G14">
        <f t="shared" si="3"/>
        <v>91.33991592824556</v>
      </c>
      <c r="H14">
        <f t="shared" si="4"/>
        <v>42.58370752488635</v>
      </c>
      <c r="I14">
        <f t="shared" si="5"/>
        <v>64.50473111311746</v>
      </c>
    </row>
    <row r="15" spans="1:9" ht="12.75">
      <c r="A15">
        <f t="shared" si="6"/>
        <v>1920</v>
      </c>
      <c r="B15">
        <v>130</v>
      </c>
      <c r="C15">
        <v>106.022</v>
      </c>
      <c r="D15">
        <f t="shared" si="0"/>
        <v>95.26962535114531</v>
      </c>
      <c r="E15">
        <f t="shared" si="1"/>
        <v>101.27877704954024</v>
      </c>
      <c r="F15">
        <f t="shared" si="2"/>
        <v>99.85176267437188</v>
      </c>
      <c r="G15">
        <f t="shared" si="3"/>
        <v>115.61356058933318</v>
      </c>
      <c r="H15">
        <f t="shared" si="4"/>
        <v>22.49816395776826</v>
      </c>
      <c r="I15">
        <f t="shared" si="5"/>
        <v>38.07182865457448</v>
      </c>
    </row>
    <row r="16" spans="1:9" ht="12.75">
      <c r="A16">
        <f t="shared" si="6"/>
        <v>1930</v>
      </c>
      <c r="B16">
        <v>140</v>
      </c>
      <c r="C16">
        <v>123.203</v>
      </c>
      <c r="D16">
        <f t="shared" si="0"/>
        <v>109.7884696776609</v>
      </c>
      <c r="E16">
        <f t="shared" si="1"/>
        <v>118.61084796582347</v>
      </c>
      <c r="F16">
        <f t="shared" si="2"/>
        <v>117.52125208387311</v>
      </c>
      <c r="G16">
        <f t="shared" si="3"/>
        <v>179.94962376895526</v>
      </c>
      <c r="H16">
        <f t="shared" si="4"/>
        <v>21.087860304991697</v>
      </c>
      <c r="I16">
        <f t="shared" si="5"/>
        <v>32.28225938241231</v>
      </c>
    </row>
    <row r="17" spans="1:9" ht="12.75">
      <c r="A17">
        <f t="shared" si="6"/>
        <v>1940</v>
      </c>
      <c r="B17">
        <v>150</v>
      </c>
      <c r="C17">
        <v>132.165</v>
      </c>
      <c r="D17">
        <f t="shared" si="0"/>
        <v>126.51994830184103</v>
      </c>
      <c r="E17">
        <f t="shared" si="1"/>
        <v>137.64963845728522</v>
      </c>
      <c r="F17">
        <f t="shared" si="2"/>
        <v>137.1263913126485</v>
      </c>
      <c r="G17">
        <f t="shared" si="3"/>
        <v>31.866608674887424</v>
      </c>
      <c r="H17">
        <f t="shared" si="4"/>
        <v>30.081259007132093</v>
      </c>
      <c r="I17">
        <f t="shared" si="5"/>
        <v>24.615403757224165</v>
      </c>
    </row>
    <row r="18" spans="1:9" ht="12.75">
      <c r="A18">
        <f t="shared" si="6"/>
        <v>1950</v>
      </c>
      <c r="B18">
        <v>160</v>
      </c>
      <c r="C18">
        <v>151.326</v>
      </c>
      <c r="D18">
        <f t="shared" si="0"/>
        <v>145.80126096390606</v>
      </c>
      <c r="E18">
        <f t="shared" si="1"/>
        <v>158.28293240439552</v>
      </c>
      <c r="F18">
        <f t="shared" si="2"/>
        <v>158.46005747036014</v>
      </c>
      <c r="G18">
        <f t="shared" si="3"/>
        <v>30.522741416940125</v>
      </c>
      <c r="H18">
        <f t="shared" si="4"/>
        <v>48.398908479328576</v>
      </c>
      <c r="I18">
        <f t="shared" si="5"/>
        <v>50.89477599040143</v>
      </c>
    </row>
    <row r="19" spans="1:9" ht="12.75">
      <c r="A19">
        <f t="shared" si="6"/>
        <v>1960</v>
      </c>
      <c r="B19">
        <v>170</v>
      </c>
      <c r="C19">
        <v>179.323</v>
      </c>
      <c r="D19">
        <f t="shared" si="0"/>
        <v>168.02099577174508</v>
      </c>
      <c r="E19">
        <f t="shared" si="1"/>
        <v>180.32852067827022</v>
      </c>
      <c r="F19">
        <f t="shared" si="2"/>
        <v>181.1736860198665</v>
      </c>
      <c r="G19">
        <f t="shared" si="3"/>
        <v>127.7352995754923</v>
      </c>
      <c r="H19">
        <f t="shared" si="4"/>
        <v>1.0110718344289946</v>
      </c>
      <c r="I19">
        <f t="shared" si="5"/>
        <v>3.425038744129258</v>
      </c>
    </row>
    <row r="20" spans="1:9" ht="12.75">
      <c r="A20">
        <f t="shared" si="6"/>
        <v>1970</v>
      </c>
      <c r="B20">
        <v>180</v>
      </c>
      <c r="C20">
        <v>203.302</v>
      </c>
      <c r="D20">
        <f t="shared" si="0"/>
        <v>193.6269606551451</v>
      </c>
      <c r="E20">
        <f t="shared" si="1"/>
        <v>203.52996154044672</v>
      </c>
      <c r="F20">
        <f t="shared" si="2"/>
        <v>204.78267239926768</v>
      </c>
      <c r="G20">
        <f t="shared" si="3"/>
        <v>93.60638632449023</v>
      </c>
      <c r="H20">
        <f t="shared" si="4"/>
        <v>0.05196646392284516</v>
      </c>
      <c r="I20">
        <f t="shared" si="5"/>
        <v>2.1923907539531355</v>
      </c>
    </row>
    <row r="21" spans="1:9" ht="12.75">
      <c r="A21">
        <f t="shared" si="6"/>
        <v>1980</v>
      </c>
      <c r="B21">
        <v>190</v>
      </c>
      <c r="C21">
        <v>226.546</v>
      </c>
      <c r="D21">
        <f t="shared" si="0"/>
        <v>223.1352083133754</v>
      </c>
      <c r="E21">
        <f t="shared" si="1"/>
        <v>227.55555635581803</v>
      </c>
      <c r="F21">
        <f t="shared" si="2"/>
        <v>228.69501014031783</v>
      </c>
      <c r="G21">
        <f t="shared" si="3"/>
        <v>11.633499929547522</v>
      </c>
      <c r="H21">
        <f t="shared" si="4"/>
        <v>1.0192040355725898</v>
      </c>
      <c r="I21">
        <f t="shared" si="5"/>
        <v>4.6182445831889085</v>
      </c>
    </row>
    <row r="22" spans="1:9" ht="12.75">
      <c r="A22">
        <f t="shared" si="6"/>
        <v>1990</v>
      </c>
      <c r="B22">
        <v>200</v>
      </c>
      <c r="C22">
        <v>248.71</v>
      </c>
      <c r="D22">
        <f t="shared" si="0"/>
        <v>257.1404365414255</v>
      </c>
      <c r="E22">
        <f t="shared" si="1"/>
        <v>252.00115611526206</v>
      </c>
      <c r="F22">
        <f t="shared" si="2"/>
        <v>252.26279437757557</v>
      </c>
      <c r="G22">
        <f t="shared" si="3"/>
        <v>71.07226027900246</v>
      </c>
      <c r="H22">
        <f t="shared" si="4"/>
        <v>10.831708575026822</v>
      </c>
      <c r="I22">
        <f t="shared" si="5"/>
        <v>12.622347889332554</v>
      </c>
    </row>
    <row r="23" spans="1:9" ht="12.75">
      <c r="A23">
        <f t="shared" si="6"/>
        <v>2000</v>
      </c>
      <c r="B23">
        <f>B22+10</f>
        <v>210</v>
      </c>
      <c r="C23">
        <v>281.422</v>
      </c>
      <c r="D23">
        <f t="shared" si="0"/>
        <v>296.32797353904357</v>
      </c>
      <c r="E23">
        <f t="shared" si="1"/>
        <v>276.3972348788971</v>
      </c>
      <c r="F23">
        <f t="shared" si="2"/>
        <v>274.84913599779856</v>
      </c>
      <c r="G23">
        <f t="shared" si="3"/>
        <v>222.1880471466663</v>
      </c>
      <c r="H23">
        <f t="shared" si="4"/>
        <v>25.248264522252406</v>
      </c>
      <c r="I23">
        <f t="shared" si="5"/>
        <v>43.20254119143593</v>
      </c>
    </row>
    <row r="24" spans="1:9" ht="12.75">
      <c r="A24">
        <f>A23+10</f>
        <v>2010</v>
      </c>
      <c r="B24">
        <f aca="true" t="shared" si="7" ref="B24:B33">B23+10</f>
        <v>220</v>
      </c>
      <c r="D24">
        <f t="shared" si="0"/>
        <v>341.4875897498518</v>
      </c>
      <c r="E24">
        <f t="shared" si="1"/>
        <v>300.22041912314677</v>
      </c>
      <c r="F24">
        <f t="shared" si="2"/>
        <v>295.89695961945466</v>
      </c>
      <c r="G24">
        <f>SUM(G2:G23)</f>
        <v>2296.8980321063877</v>
      </c>
      <c r="H24">
        <f>SUM(H2:H23)</f>
        <v>300.06926589620485</v>
      </c>
      <c r="I24">
        <f>SUM(I2:I23)</f>
        <v>491.8689515069775</v>
      </c>
    </row>
    <row r="25" spans="1:6" ht="12.75">
      <c r="A25">
        <f t="shared" si="6"/>
        <v>2020</v>
      </c>
      <c r="B25">
        <f t="shared" si="7"/>
        <v>230</v>
      </c>
      <c r="D25">
        <f t="shared" si="0"/>
        <v>393.5294145889952</v>
      </c>
      <c r="E25">
        <f t="shared" si="1"/>
        <v>322.90935912708113</v>
      </c>
      <c r="F25">
        <f t="shared" si="2"/>
        <v>314.9842724783319</v>
      </c>
    </row>
    <row r="26" spans="1:6" ht="12.75">
      <c r="A26">
        <f t="shared" si="6"/>
        <v>2030</v>
      </c>
      <c r="B26">
        <f t="shared" si="7"/>
        <v>240</v>
      </c>
      <c r="D26">
        <f t="shared" si="0"/>
        <v>453.50227883888857</v>
      </c>
      <c r="E26">
        <f t="shared" si="1"/>
        <v>343.884489961468</v>
      </c>
      <c r="F26">
        <f t="shared" si="2"/>
        <v>331.8542722022554</v>
      </c>
    </row>
    <row r="27" spans="1:6" ht="12.75">
      <c r="A27">
        <f t="shared" si="6"/>
        <v>2040</v>
      </c>
      <c r="B27">
        <f t="shared" si="7"/>
        <v>250</v>
      </c>
      <c r="D27">
        <f t="shared" si="0"/>
        <v>522.6148523786011</v>
      </c>
      <c r="E27">
        <f t="shared" si="1"/>
        <v>362.5708823459266</v>
      </c>
      <c r="F27">
        <f t="shared" si="2"/>
        <v>346.4165943042494</v>
      </c>
    </row>
    <row r="28" spans="1:6" ht="12.75">
      <c r="A28">
        <f t="shared" si="6"/>
        <v>2050</v>
      </c>
      <c r="B28">
        <f t="shared" si="7"/>
        <v>260</v>
      </c>
      <c r="D28">
        <f t="shared" si="0"/>
        <v>602.2600032484908</v>
      </c>
      <c r="E28">
        <f t="shared" si="1"/>
        <v>378.4230595872877</v>
      </c>
      <c r="F28">
        <f t="shared" si="2"/>
        <v>358.724359793024</v>
      </c>
    </row>
    <row r="29" spans="1:6" ht="12.75">
      <c r="A29">
        <f>A28+10</f>
        <v>2060</v>
      </c>
      <c r="B29">
        <f t="shared" si="7"/>
        <v>270</v>
      </c>
      <c r="D29">
        <f t="shared" si="0"/>
        <v>694.0428689732429</v>
      </c>
      <c r="E29">
        <f t="shared" si="1"/>
        <v>390.95038996237395</v>
      </c>
      <c r="F29">
        <f t="shared" si="2"/>
        <v>368.9369277936723</v>
      </c>
    </row>
    <row r="30" spans="1:6" ht="12.75">
      <c r="A30">
        <f t="shared" si="6"/>
        <v>2070</v>
      </c>
      <c r="B30">
        <f t="shared" si="7"/>
        <v>280</v>
      </c>
      <c r="D30">
        <f t="shared" si="0"/>
        <v>799.8132058818852</v>
      </c>
      <c r="E30">
        <f t="shared" si="1"/>
        <v>399.7414865130051</v>
      </c>
      <c r="F30">
        <f t="shared" si="2"/>
        <v>377.27905028395327</v>
      </c>
    </row>
    <row r="31" spans="1:6" ht="12.75">
      <c r="A31">
        <f t="shared" si="6"/>
        <v>2080</v>
      </c>
      <c r="B31">
        <f t="shared" si="7"/>
        <v>290</v>
      </c>
      <c r="D31">
        <f t="shared" si="0"/>
        <v>921.702668380447</v>
      </c>
      <c r="E31">
        <f t="shared" si="1"/>
        <v>404.4859848414814</v>
      </c>
      <c r="F31">
        <f t="shared" si="2"/>
        <v>384.0045176394602</v>
      </c>
    </row>
    <row r="32" spans="1:6" ht="12.75">
      <c r="A32">
        <f t="shared" si="6"/>
        <v>2090</v>
      </c>
      <c r="B32">
        <f t="shared" si="7"/>
        <v>300</v>
      </c>
      <c r="D32">
        <f t="shared" si="0"/>
        <v>1062.1677694892849</v>
      </c>
      <c r="E32">
        <f t="shared" si="1"/>
        <v>404.99214122784224</v>
      </c>
      <c r="F32">
        <f t="shared" si="2"/>
        <v>389.36850210244353</v>
      </c>
    </row>
    <row r="33" spans="1:6" ht="12.75">
      <c r="A33">
        <f>A32+10</f>
        <v>2100</v>
      </c>
      <c r="B33">
        <f t="shared" si="7"/>
        <v>310</v>
      </c>
      <c r="D33">
        <f t="shared" si="0"/>
        <v>1224.039388455107</v>
      </c>
      <c r="E33">
        <f t="shared" si="1"/>
        <v>401.1989028543803</v>
      </c>
      <c r="F33">
        <f t="shared" si="2"/>
        <v>393.60942178300155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2006-09-07T05:44:26Z</dcterms:created>
  <dcterms:modified xsi:type="dcterms:W3CDTF">2006-09-07T20:28:25Z</dcterms:modified>
  <cp:category/>
  <cp:version/>
  <cp:contentType/>
  <cp:contentStatus/>
</cp:coreProperties>
</file>