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6140" windowHeight="9855" activeTab="1"/>
  </bookViews>
  <sheets>
    <sheet name="Data" sheetId="1" r:id="rId1"/>
    <sheet name="Sheet2" sheetId="2" r:id="rId2"/>
    <sheet name="Sheet3" sheetId="3" r:id="rId3"/>
  </sheets>
  <definedNames>
    <definedName name="solver_adj" localSheetId="1" hidden="1">'Sheet2'!$G$1:$G$3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'Sheet2'!$E$16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<sst xmlns="http://schemas.openxmlformats.org/spreadsheetml/2006/main" count="15" uniqueCount="14">
  <si>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Gause Yeast</t>
  </si>
  <si>
    <t>Volume</t>
  </si>
  <si>
    <t>Sacchar i</t>
  </si>
  <si>
    <t>Sacchar m</t>
  </si>
  <si>
    <t>Schizo i</t>
  </si>
  <si>
    <t>Schizo m</t>
  </si>
  <si>
    <t>Exp #</t>
  </si>
  <si>
    <t>t</t>
  </si>
  <si>
    <t>p0=</t>
  </si>
  <si>
    <t>M=</t>
  </si>
  <si>
    <t>r=</t>
  </si>
  <si>
    <t>Least Squares Model</t>
  </si>
  <si>
    <t>Initial Guess Model</t>
  </si>
  <si>
    <t>Gause's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</si>
</sst>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4.5"/>
      <name val="Arial"/>
      <family val="2"/>
    </font>
    <font>
      <b/>
      <sz val="14.5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Models for </a:t>
            </a:r>
            <a:r>
              <a:rPr lang="en-US" cap="none" sz="1450" b="1" i="1" u="none" baseline="0">
                <a:latin typeface="Arial"/>
                <a:ea typeface="Arial"/>
                <a:cs typeface="Arial"/>
              </a:rPr>
              <a:t>S. cerevisiae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55"/>
          <c:w val="0.94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Gause's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Sheet2!$B$2:$B$15</c:f>
              <c:numCache/>
            </c:numRef>
          </c:xVal>
          <c:yVal>
            <c:numRef>
              <c:f>Sheet2!$C$2:$C$15</c:f>
              <c:numCache/>
            </c:numRef>
          </c:yVal>
          <c:smooth val="0"/>
        </c:ser>
        <c:ser>
          <c:idx val="1"/>
          <c:order val="1"/>
          <c:tx>
            <c:v>Initial Model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Sheet2!$L$2:$L$52</c:f>
              <c:numCache/>
            </c:numRef>
          </c:xVal>
          <c:yVal>
            <c:numRef>
              <c:f>Sheet2!$M$2:$M$52</c:f>
              <c:numCache/>
            </c:numRef>
          </c:yVal>
          <c:smooth val="0"/>
        </c:ser>
        <c:ser>
          <c:idx val="2"/>
          <c:order val="2"/>
          <c:tx>
            <c:v>Best Fit Model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Sheet2!$I$2:$I$52</c:f>
              <c:numCache/>
            </c:numRef>
          </c:xVal>
          <c:yVal>
            <c:numRef>
              <c:f>Sheet2!$J$2:$J$52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Sheet2!$O$2:$O$52</c:f>
              <c:numCache/>
            </c:numRef>
          </c:xVal>
          <c:yVal>
            <c:numRef>
              <c:f>Sheet2!$P$2:$P$52</c:f>
              <c:numCache/>
            </c:numRef>
          </c:yVal>
          <c:smooth val="0"/>
        </c:ser>
        <c:axId val="6201340"/>
        <c:axId val="55812061"/>
      </c:scatterChart>
      <c:valAx>
        <c:axId val="620134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(in hours)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812061"/>
        <c:crosses val="autoZero"/>
        <c:crossBetween val="midCat"/>
        <c:dispUnits/>
      </c:valAx>
      <c:valAx>
        <c:axId val="55812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Yeast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0134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620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133350</xdr:rowOff>
    </xdr:from>
    <xdr:to>
      <xdr:col>10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66725" y="1428750"/>
        <a:ext cx="5857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F7" sqref="F7"/>
    </sheetView>
  </sheetViews>
  <sheetFormatPr defaultColWidth="9.140625" defaultRowHeight="12.75"/>
  <sheetData>
    <row r="1" spans="1:15" ht="12.75">
      <c r="A1" s="1"/>
      <c r="B1" s="1" t="s">
        <v>7</v>
      </c>
      <c r="C1" s="1" t="s">
        <v>2</v>
      </c>
      <c r="F1" s="2" t="s">
        <v>8</v>
      </c>
      <c r="G1">
        <v>1.234344380620195</v>
      </c>
      <c r="I1" t="s">
        <v>11</v>
      </c>
      <c r="L1" t="s">
        <v>12</v>
      </c>
      <c r="O1" t="s">
        <v>13</v>
      </c>
    </row>
    <row r="2" spans="1:16" ht="12.75">
      <c r="A2" s="3">
        <v>6</v>
      </c>
      <c r="B2" s="3">
        <f>A2-6</f>
        <v>0</v>
      </c>
      <c r="C2" s="3">
        <v>0.37</v>
      </c>
      <c r="D2" s="3">
        <f>$G$2*$G$1/($G$1+($G$2-$G$1)*EXP(-$G$3*B2))</f>
        <v>1.234344380620195</v>
      </c>
      <c r="E2" s="3">
        <f>(C2-D2)^2</f>
        <v>0.7470912083097085</v>
      </c>
      <c r="F2" s="2" t="s">
        <v>9</v>
      </c>
      <c r="G2">
        <v>12.742132863062878</v>
      </c>
      <c r="I2" s="1">
        <v>0</v>
      </c>
      <c r="J2" s="1">
        <f>$G$2*$G$1/($G$1+($G$2-$G$1)*EXP(-$G$3*I2))</f>
        <v>1.234344380620195</v>
      </c>
      <c r="K2" s="1"/>
      <c r="L2" s="1">
        <v>0</v>
      </c>
      <c r="M2" s="1">
        <f>12.9/(1+17.43*EXP(-0.25*L2))</f>
        <v>0.6999457406402605</v>
      </c>
      <c r="N2" s="1"/>
      <c r="O2" s="1">
        <v>0</v>
      </c>
      <c r="P2" s="1">
        <f>13/(1+7.527*EXP(-0.21827*O2))</f>
        <v>1.5245690160666117</v>
      </c>
    </row>
    <row r="3" spans="1:16" ht="12.75">
      <c r="A3" s="3">
        <v>7.5</v>
      </c>
      <c r="B3" s="3">
        <f aca="true" t="shared" si="0" ref="B3:B15">A3-6</f>
        <v>1.5</v>
      </c>
      <c r="C3" s="3">
        <v>1.63</v>
      </c>
      <c r="D3" s="3">
        <f aca="true" t="shared" si="1" ref="D3:D15">$G$2*$G$1/($G$1+($G$2-$G$1)*EXP(-$G$3*B3))</f>
        <v>1.739516492560648</v>
      </c>
      <c r="E3" s="3">
        <f aca="true" t="shared" si="2" ref="E3:E15">(C3-D3)^2</f>
        <v>0.011993862142786516</v>
      </c>
      <c r="F3" s="2" t="s">
        <v>10</v>
      </c>
      <c r="G3">
        <v>0.2586388017612333</v>
      </c>
      <c r="I3" s="1">
        <f>I2+1</f>
        <v>1</v>
      </c>
      <c r="J3" s="1">
        <f>$G$2*$G$1/($G$1+($G$2-$G$1)*EXP(-$G$3*I3))</f>
        <v>1.5542402982771277</v>
      </c>
      <c r="K3" s="1"/>
      <c r="L3" s="1">
        <f>L2+1</f>
        <v>1</v>
      </c>
      <c r="M3" s="1">
        <f>12.9/(1+17.43*EXP(-0.25*L3))</f>
        <v>0.8851076936393074</v>
      </c>
      <c r="N3" s="1"/>
      <c r="O3" s="1">
        <f>O2+1</f>
        <v>1</v>
      </c>
      <c r="P3" s="1">
        <f>13/(1+7.527*EXP(-0.21827*O3))</f>
        <v>1.8437053520518283</v>
      </c>
    </row>
    <row r="4" spans="1:16" ht="12.75">
      <c r="A4" s="3">
        <v>15</v>
      </c>
      <c r="B4" s="3">
        <f t="shared" si="0"/>
        <v>9</v>
      </c>
      <c r="C4" s="3">
        <v>6.2</v>
      </c>
      <c r="D4" s="3">
        <f t="shared" si="1"/>
        <v>6.674307312812676</v>
      </c>
      <c r="E4" s="3">
        <f t="shared" si="2"/>
        <v>0.2249674269875815</v>
      </c>
      <c r="I4" s="1">
        <f aca="true" t="shared" si="3" ref="I4:I51">I3+1</f>
        <v>2</v>
      </c>
      <c r="J4" s="1">
        <f aca="true" t="shared" si="4" ref="J4:J51">$G$2*$G$1/($G$1+($G$2-$G$1)*EXP(-$G$3*I4))</f>
        <v>1.9430430972200752</v>
      </c>
      <c r="K4" s="1"/>
      <c r="L4" s="1">
        <f aca="true" t="shared" si="5" ref="L4:L52">L3+1</f>
        <v>2</v>
      </c>
      <c r="M4" s="1">
        <f aca="true" t="shared" si="6" ref="M4:M52">12.9/(1+17.43*EXP(-0.25*L4))</f>
        <v>1.1147761996342205</v>
      </c>
      <c r="N4" s="1"/>
      <c r="O4" s="1">
        <f aca="true" t="shared" si="7" ref="O4:O52">O3+1</f>
        <v>2</v>
      </c>
      <c r="P4" s="1">
        <f aca="true" t="shared" si="8" ref="P4:P52">13/(1+7.527*EXP(-0.21827*O4))</f>
        <v>2.2167413375508844</v>
      </c>
    </row>
    <row r="5" spans="1:16" ht="12.75">
      <c r="A5" s="3">
        <v>16</v>
      </c>
      <c r="B5" s="3">
        <f t="shared" si="0"/>
        <v>10</v>
      </c>
      <c r="C5" s="3">
        <v>8.87</v>
      </c>
      <c r="D5" s="3">
        <f t="shared" si="1"/>
        <v>7.48681787833612</v>
      </c>
      <c r="E5" s="3">
        <f t="shared" si="2"/>
        <v>1.9131927816905914</v>
      </c>
      <c r="I5" s="1">
        <f t="shared" si="3"/>
        <v>3</v>
      </c>
      <c r="J5" s="1">
        <f t="shared" si="4"/>
        <v>2.408171984813055</v>
      </c>
      <c r="K5" s="1"/>
      <c r="L5" s="1">
        <f t="shared" si="5"/>
        <v>3</v>
      </c>
      <c r="M5" s="1">
        <f t="shared" si="6"/>
        <v>1.397109540650421</v>
      </c>
      <c r="N5" s="1"/>
      <c r="O5" s="1">
        <f t="shared" si="7"/>
        <v>3</v>
      </c>
      <c r="P5" s="1">
        <f t="shared" si="8"/>
        <v>2.647343316618117</v>
      </c>
    </row>
    <row r="6" spans="1:16" ht="12.75">
      <c r="A6" s="3">
        <v>24</v>
      </c>
      <c r="B6" s="3">
        <f t="shared" si="0"/>
        <v>18</v>
      </c>
      <c r="C6" s="3">
        <v>10.66</v>
      </c>
      <c r="D6" s="3">
        <f t="shared" si="1"/>
        <v>11.704483769821309</v>
      </c>
      <c r="E6" s="3">
        <f t="shared" si="2"/>
        <v>1.0909463454201322</v>
      </c>
      <c r="I6" s="1">
        <f t="shared" si="3"/>
        <v>4</v>
      </c>
      <c r="J6" s="1">
        <f t="shared" si="4"/>
        <v>2.9541852601705765</v>
      </c>
      <c r="K6" s="1"/>
      <c r="L6" s="1">
        <f t="shared" si="5"/>
        <v>4</v>
      </c>
      <c r="M6" s="1">
        <f t="shared" si="6"/>
        <v>1.7403883807894673</v>
      </c>
      <c r="N6" s="1"/>
      <c r="O6" s="1">
        <f t="shared" si="7"/>
        <v>4</v>
      </c>
      <c r="P6" s="1">
        <f t="shared" si="8"/>
        <v>3.137254423106873</v>
      </c>
    </row>
    <row r="7" spans="1:16" ht="12.75">
      <c r="A7" s="3">
        <v>24</v>
      </c>
      <c r="B7" s="3">
        <f t="shared" si="0"/>
        <v>18</v>
      </c>
      <c r="C7" s="3">
        <v>10.97</v>
      </c>
      <c r="D7" s="3">
        <f t="shared" si="1"/>
        <v>11.704483769821309</v>
      </c>
      <c r="E7" s="3">
        <f t="shared" si="2"/>
        <v>0.5394664081309202</v>
      </c>
      <c r="I7" s="1">
        <f t="shared" si="3"/>
        <v>5</v>
      </c>
      <c r="J7" s="1">
        <f t="shared" si="4"/>
        <v>3.5810969646790856</v>
      </c>
      <c r="K7" s="1"/>
      <c r="L7" s="1">
        <f t="shared" si="5"/>
        <v>5</v>
      </c>
      <c r="M7" s="1">
        <f t="shared" si="6"/>
        <v>2.1522316456670776</v>
      </c>
      <c r="N7" s="1"/>
      <c r="O7" s="1">
        <f t="shared" si="7"/>
        <v>5</v>
      </c>
      <c r="P7" s="1">
        <f t="shared" si="8"/>
        <v>3.6855516727952824</v>
      </c>
    </row>
    <row r="8" spans="1:16" ht="12.75">
      <c r="A8" s="3">
        <v>29</v>
      </c>
      <c r="B8" s="3">
        <f t="shared" si="0"/>
        <v>23</v>
      </c>
      <c r="C8" s="3">
        <v>12.5</v>
      </c>
      <c r="D8" s="3">
        <f t="shared" si="1"/>
        <v>12.439528527900954</v>
      </c>
      <c r="E8" s="3">
        <f t="shared" si="2"/>
        <v>0.0036567989378256745</v>
      </c>
      <c r="I8" s="1">
        <f t="shared" si="3"/>
        <v>6</v>
      </c>
      <c r="J8" s="1">
        <f t="shared" si="4"/>
        <v>4.2828341756968</v>
      </c>
      <c r="K8" s="1"/>
      <c r="L8" s="1">
        <f t="shared" si="5"/>
        <v>6</v>
      </c>
      <c r="M8" s="1">
        <f t="shared" si="6"/>
        <v>2.638490753577906</v>
      </c>
      <c r="N8" s="1"/>
      <c r="O8" s="1">
        <f t="shared" si="7"/>
        <v>6</v>
      </c>
      <c r="P8" s="1">
        <f t="shared" si="8"/>
        <v>4.288012660631189</v>
      </c>
    </row>
    <row r="9" spans="1:16" ht="12.75">
      <c r="A9" s="3">
        <v>31.5</v>
      </c>
      <c r="B9" s="3">
        <f t="shared" si="0"/>
        <v>25.5</v>
      </c>
      <c r="C9" s="3">
        <v>12.6</v>
      </c>
      <c r="D9" s="3">
        <f t="shared" si="1"/>
        <v>12.581808040124045</v>
      </c>
      <c r="E9" s="3">
        <f t="shared" si="2"/>
        <v>0.0003309474041283409</v>
      </c>
      <c r="I9" s="1">
        <f t="shared" si="3"/>
        <v>7</v>
      </c>
      <c r="J9" s="1">
        <f t="shared" si="4"/>
        <v>5.046334148652552</v>
      </c>
      <c r="K9" s="1"/>
      <c r="L9" s="1">
        <f t="shared" si="5"/>
        <v>7</v>
      </c>
      <c r="M9" s="1">
        <f t="shared" si="6"/>
        <v>3.2018825406613827</v>
      </c>
      <c r="N9" s="1"/>
      <c r="O9" s="1">
        <f t="shared" si="7"/>
        <v>7</v>
      </c>
      <c r="P9" s="1">
        <f t="shared" si="8"/>
        <v>4.936758956542879</v>
      </c>
    </row>
    <row r="10" spans="1:16" ht="12.75">
      <c r="A10" s="3">
        <v>33</v>
      </c>
      <c r="B10" s="3">
        <f t="shared" si="0"/>
        <v>27</v>
      </c>
      <c r="C10" s="3">
        <v>12.9</v>
      </c>
      <c r="D10" s="3">
        <f t="shared" si="1"/>
        <v>12.63292010947913</v>
      </c>
      <c r="E10" s="3">
        <f t="shared" si="2"/>
        <v>0.07133166792064002</v>
      </c>
      <c r="I10" s="1">
        <f t="shared" si="3"/>
        <v>8</v>
      </c>
      <c r="J10" s="1">
        <f t="shared" si="4"/>
        <v>5.85178860989157</v>
      </c>
      <c r="K10" s="1"/>
      <c r="L10" s="1">
        <f t="shared" si="5"/>
        <v>8</v>
      </c>
      <c r="M10" s="1">
        <f t="shared" si="6"/>
        <v>3.840549910369568</v>
      </c>
      <c r="N10" s="1"/>
      <c r="O10" s="1">
        <f t="shared" si="7"/>
        <v>8</v>
      </c>
      <c r="P10" s="1">
        <f t="shared" si="8"/>
        <v>5.620336333318379</v>
      </c>
    </row>
    <row r="11" spans="1:16" ht="12.75">
      <c r="A11" s="3">
        <v>40</v>
      </c>
      <c r="B11" s="3">
        <f t="shared" si="0"/>
        <v>34</v>
      </c>
      <c r="C11" s="3">
        <v>13.27</v>
      </c>
      <c r="D11" s="3">
        <f t="shared" si="1"/>
        <v>12.724139175001048</v>
      </c>
      <c r="E11" s="3">
        <f t="shared" si="2"/>
        <v>0.29796404026853657</v>
      </c>
      <c r="I11" s="1">
        <f t="shared" si="3"/>
        <v>9</v>
      </c>
      <c r="J11" s="1">
        <f t="shared" si="4"/>
        <v>6.674307312812676</v>
      </c>
      <c r="K11" s="1"/>
      <c r="L11" s="1">
        <f t="shared" si="5"/>
        <v>9</v>
      </c>
      <c r="M11" s="1">
        <f t="shared" si="6"/>
        <v>4.546882881720945</v>
      </c>
      <c r="N11" s="1"/>
      <c r="O11" s="1">
        <f t="shared" si="7"/>
        <v>9</v>
      </c>
      <c r="P11" s="1">
        <f t="shared" si="8"/>
        <v>6.324326484703232</v>
      </c>
    </row>
    <row r="12" spans="1:16" ht="12.75">
      <c r="A12" s="3">
        <v>44</v>
      </c>
      <c r="B12" s="3">
        <f t="shared" si="0"/>
        <v>38</v>
      </c>
      <c r="C12" s="3">
        <v>12.77</v>
      </c>
      <c r="D12" s="3">
        <f t="shared" si="1"/>
        <v>12.735732360397353</v>
      </c>
      <c r="E12" s="3">
        <f t="shared" si="2"/>
        <v>0.0011742711239368481</v>
      </c>
      <c r="I12" s="1">
        <f t="shared" si="3"/>
        <v>10</v>
      </c>
      <c r="J12" s="1">
        <f t="shared" si="4"/>
        <v>7.48681787833612</v>
      </c>
      <c r="K12" s="1"/>
      <c r="L12" s="1">
        <f t="shared" si="5"/>
        <v>10</v>
      </c>
      <c r="M12" s="1">
        <f t="shared" si="6"/>
        <v>5.307022512241704</v>
      </c>
      <c r="N12" s="1"/>
      <c r="O12" s="1">
        <f t="shared" si="7"/>
        <v>10</v>
      </c>
      <c r="P12" s="1">
        <f t="shared" si="8"/>
        <v>7.032465335045532</v>
      </c>
    </row>
    <row r="13" spans="1:16" ht="12.75">
      <c r="A13" s="3">
        <v>48</v>
      </c>
      <c r="B13" s="3">
        <f t="shared" si="0"/>
        <v>42</v>
      </c>
      <c r="C13" s="3">
        <v>12.87</v>
      </c>
      <c r="D13" s="3">
        <f t="shared" si="1"/>
        <v>12.739857487386809</v>
      </c>
      <c r="E13" s="3">
        <f t="shared" si="2"/>
        <v>0.0169370735892744</v>
      </c>
      <c r="I13" s="1">
        <f t="shared" si="3"/>
        <v>11</v>
      </c>
      <c r="J13" s="1">
        <f t="shared" si="4"/>
        <v>8.263535800137559</v>
      </c>
      <c r="K13" s="1"/>
      <c r="L13" s="1">
        <f t="shared" si="5"/>
        <v>11</v>
      </c>
      <c r="M13" s="1">
        <f t="shared" si="6"/>
        <v>6.101417994571578</v>
      </c>
      <c r="N13" s="1"/>
      <c r="O13" s="1">
        <f t="shared" si="7"/>
        <v>11</v>
      </c>
      <c r="P13" s="1">
        <f t="shared" si="8"/>
        <v>7.72810387375619</v>
      </c>
    </row>
    <row r="14" spans="1:16" ht="12.75">
      <c r="A14" s="3">
        <v>51.5</v>
      </c>
      <c r="B14" s="3">
        <f t="shared" si="0"/>
        <v>45.5</v>
      </c>
      <c r="C14" s="3">
        <v>12.9</v>
      </c>
      <c r="D14" s="3">
        <f t="shared" si="1"/>
        <v>12.741212497448366</v>
      </c>
      <c r="E14" s="3">
        <f t="shared" si="2"/>
        <v>0.025213470966585275</v>
      </c>
      <c r="I14" s="1">
        <f t="shared" si="3"/>
        <v>12</v>
      </c>
      <c r="J14" s="1">
        <f t="shared" si="4"/>
        <v>8.983095207598923</v>
      </c>
      <c r="K14" s="1"/>
      <c r="L14" s="1">
        <f t="shared" si="5"/>
        <v>12</v>
      </c>
      <c r="M14" s="1">
        <f t="shared" si="6"/>
        <v>6.906563188463227</v>
      </c>
      <c r="N14" s="1"/>
      <c r="O14" s="1">
        <f t="shared" si="7"/>
        <v>12</v>
      </c>
      <c r="P14" s="1">
        <f t="shared" si="8"/>
        <v>8.395742888785643</v>
      </c>
    </row>
    <row r="15" spans="1:16" ht="12.75">
      <c r="A15" s="3">
        <v>53</v>
      </c>
      <c r="B15" s="3">
        <f t="shared" si="0"/>
        <v>47</v>
      </c>
      <c r="C15" s="3">
        <v>12.7</v>
      </c>
      <c r="D15" s="3">
        <f t="shared" si="1"/>
        <v>12.741508435068258</v>
      </c>
      <c r="E15" s="3">
        <f t="shared" si="2"/>
        <v>0.0017229501818158798</v>
      </c>
      <c r="I15" s="1">
        <f t="shared" si="3"/>
        <v>13</v>
      </c>
      <c r="J15" s="1">
        <f t="shared" si="4"/>
        <v>9.630577137133383</v>
      </c>
      <c r="K15" s="1"/>
      <c r="L15" s="1">
        <f t="shared" si="5"/>
        <v>13</v>
      </c>
      <c r="M15" s="1">
        <f t="shared" si="6"/>
        <v>7.697657759499577</v>
      </c>
      <c r="N15" s="1"/>
      <c r="O15" s="1">
        <f t="shared" si="7"/>
        <v>13</v>
      </c>
      <c r="P15" s="1">
        <f t="shared" si="8"/>
        <v>9.02234945976334</v>
      </c>
    </row>
    <row r="16" spans="5:16" ht="12.75">
      <c r="E16">
        <f>SUM(E2:E15)</f>
        <v>4.945989253074464</v>
      </c>
      <c r="I16" s="1">
        <f t="shared" si="3"/>
        <v>14</v>
      </c>
      <c r="J16" s="1">
        <f t="shared" si="4"/>
        <v>10.198116812561661</v>
      </c>
      <c r="K16" s="1"/>
      <c r="L16" s="1">
        <f t="shared" si="5"/>
        <v>14</v>
      </c>
      <c r="M16" s="1">
        <f t="shared" si="6"/>
        <v>8.451587901840236</v>
      </c>
      <c r="N16" s="1"/>
      <c r="O16" s="1">
        <f t="shared" si="7"/>
        <v>14</v>
      </c>
      <c r="P16" s="1">
        <f t="shared" si="8"/>
        <v>9.598231561899997</v>
      </c>
    </row>
    <row r="17" spans="9:16" ht="12.75">
      <c r="I17" s="1">
        <f t="shared" si="3"/>
        <v>15</v>
      </c>
      <c r="J17" s="1">
        <f t="shared" si="4"/>
        <v>10.684258537323325</v>
      </c>
      <c r="K17" s="1"/>
      <c r="L17" s="1">
        <f t="shared" si="5"/>
        <v>15</v>
      </c>
      <c r="M17" s="1">
        <f t="shared" si="6"/>
        <v>9.149492211003556</v>
      </c>
      <c r="N17" s="1"/>
      <c r="O17" s="1">
        <f t="shared" si="7"/>
        <v>15</v>
      </c>
      <c r="P17" s="1">
        <f t="shared" si="8"/>
        <v>10.117376207957205</v>
      </c>
    </row>
    <row r="18" spans="9:16" ht="12.75">
      <c r="I18" s="1">
        <f t="shared" si="3"/>
        <v>16</v>
      </c>
      <c r="J18" s="1">
        <f t="shared" si="4"/>
        <v>11.092529119736922</v>
      </c>
      <c r="K18" s="1"/>
      <c r="L18" s="1">
        <f t="shared" si="5"/>
        <v>16</v>
      </c>
      <c r="M18" s="1">
        <f t="shared" si="6"/>
        <v>9.778345481641065</v>
      </c>
      <c r="N18" s="1"/>
      <c r="O18" s="1">
        <f t="shared" si="7"/>
        <v>16</v>
      </c>
      <c r="P18" s="1">
        <f t="shared" si="8"/>
        <v>10.577291857522725</v>
      </c>
    </row>
    <row r="19" spans="9:16" ht="12.75">
      <c r="I19" s="1">
        <f t="shared" si="3"/>
        <v>17</v>
      </c>
      <c r="J19" s="1">
        <f t="shared" si="4"/>
        <v>11.429750455229295</v>
      </c>
      <c r="K19" s="1"/>
      <c r="L19" s="1">
        <f t="shared" si="5"/>
        <v>17</v>
      </c>
      <c r="M19" s="1">
        <f t="shared" si="6"/>
        <v>10.33135956097992</v>
      </c>
      <c r="N19" s="1"/>
      <c r="O19" s="1">
        <f t="shared" si="7"/>
        <v>17</v>
      </c>
      <c r="P19" s="1">
        <f t="shared" si="8"/>
        <v>10.978490507027777</v>
      </c>
    </row>
    <row r="20" spans="9:16" ht="12.75">
      <c r="I20" s="1">
        <f t="shared" si="3"/>
        <v>18</v>
      </c>
      <c r="J20" s="1">
        <f t="shared" si="4"/>
        <v>11.704483769821309</v>
      </c>
      <c r="K20" s="1"/>
      <c r="L20" s="1">
        <f t="shared" si="5"/>
        <v>18</v>
      </c>
      <c r="M20" s="1">
        <f t="shared" si="6"/>
        <v>10.807370841096546</v>
      </c>
      <c r="N20" s="1"/>
      <c r="O20" s="1">
        <f t="shared" si="7"/>
        <v>18</v>
      </c>
      <c r="P20" s="1">
        <f t="shared" si="8"/>
        <v>11.323779653977448</v>
      </c>
    </row>
    <row r="21" spans="9:16" ht="12.75">
      <c r="I21" s="1">
        <f t="shared" si="3"/>
        <v>19</v>
      </c>
      <c r="J21" s="1">
        <f t="shared" si="4"/>
        <v>11.925812166363038</v>
      </c>
      <c r="K21" s="1"/>
      <c r="L21" s="1">
        <f t="shared" si="5"/>
        <v>19</v>
      </c>
      <c r="M21" s="1">
        <f t="shared" si="6"/>
        <v>11.209602605470227</v>
      </c>
      <c r="N21" s="1"/>
      <c r="O21" s="1">
        <f t="shared" si="7"/>
        <v>19</v>
      </c>
      <c r="P21" s="1">
        <f t="shared" si="8"/>
        <v>11.617517687456678</v>
      </c>
    </row>
    <row r="22" spans="9:16" ht="12.75">
      <c r="I22" s="1">
        <f t="shared" si="3"/>
        <v>20</v>
      </c>
      <c r="J22" s="1">
        <f t="shared" si="4"/>
        <v>12.10251152552062</v>
      </c>
      <c r="K22" s="1"/>
      <c r="L22" s="1">
        <f t="shared" si="5"/>
        <v>20</v>
      </c>
      <c r="M22" s="1">
        <f t="shared" si="6"/>
        <v>11.544219024669395</v>
      </c>
      <c r="N22" s="1"/>
      <c r="O22" s="1">
        <f t="shared" si="7"/>
        <v>20</v>
      </c>
      <c r="P22" s="1">
        <f t="shared" si="8"/>
        <v>11.864941164345813</v>
      </c>
    </row>
    <row r="23" spans="9:16" ht="12.75">
      <c r="I23" s="1">
        <f t="shared" si="3"/>
        <v>21</v>
      </c>
      <c r="J23" s="1">
        <f t="shared" si="4"/>
        <v>12.242565044469892</v>
      </c>
      <c r="K23" s="1"/>
      <c r="L23" s="1">
        <f t="shared" si="5"/>
        <v>21</v>
      </c>
      <c r="M23" s="1">
        <f t="shared" si="6"/>
        <v>11.818985414179576</v>
      </c>
      <c r="N23" s="1"/>
      <c r="O23" s="1">
        <f t="shared" si="7"/>
        <v>21</v>
      </c>
      <c r="P23" s="1">
        <f t="shared" si="8"/>
        <v>12.071621770302825</v>
      </c>
    </row>
    <row r="24" spans="9:16" ht="12.75">
      <c r="I24" s="1">
        <f t="shared" si="3"/>
        <v>22</v>
      </c>
      <c r="J24" s="1">
        <f t="shared" si="4"/>
        <v>12.352938180924177</v>
      </c>
      <c r="K24" s="1"/>
      <c r="L24" s="1">
        <f t="shared" si="5"/>
        <v>22</v>
      </c>
      <c r="M24" s="1">
        <f t="shared" si="6"/>
        <v>12.042204553210173</v>
      </c>
      <c r="N24" s="1"/>
      <c r="O24" s="1">
        <f t="shared" si="7"/>
        <v>22</v>
      </c>
      <c r="P24" s="1">
        <f t="shared" si="8"/>
        <v>12.243069202470037</v>
      </c>
    </row>
    <row r="25" spans="9:16" ht="12.75">
      <c r="I25" s="1">
        <f t="shared" si="3"/>
        <v>23</v>
      </c>
      <c r="J25" s="1">
        <f t="shared" si="4"/>
        <v>12.439528527900956</v>
      </c>
      <c r="K25" s="1"/>
      <c r="L25" s="1">
        <f t="shared" si="5"/>
        <v>23</v>
      </c>
      <c r="M25" s="1">
        <f t="shared" si="6"/>
        <v>12.221975296091951</v>
      </c>
      <c r="N25" s="1"/>
      <c r="O25" s="1">
        <f t="shared" si="7"/>
        <v>23</v>
      </c>
      <c r="P25" s="1">
        <f t="shared" si="8"/>
        <v>12.384469168469312</v>
      </c>
    </row>
    <row r="26" spans="9:16" ht="12.75">
      <c r="I26" s="1">
        <f t="shared" si="3"/>
        <v>24</v>
      </c>
      <c r="J26" s="1">
        <f t="shared" si="4"/>
        <v>12.507220099930084</v>
      </c>
      <c r="K26" s="1"/>
      <c r="L26" s="1">
        <f t="shared" si="5"/>
        <v>24</v>
      </c>
      <c r="M26" s="1">
        <f t="shared" si="6"/>
        <v>12.36574242126681</v>
      </c>
      <c r="N26" s="1"/>
      <c r="O26" s="1">
        <f t="shared" si="7"/>
        <v>24</v>
      </c>
      <c r="P26" s="1">
        <f t="shared" si="8"/>
        <v>12.50053223703412</v>
      </c>
    </row>
    <row r="27" spans="9:16" ht="12.75">
      <c r="I27" s="1">
        <f t="shared" si="3"/>
        <v>25</v>
      </c>
      <c r="J27" s="1">
        <f t="shared" si="4"/>
        <v>12.559991012414793</v>
      </c>
      <c r="K27" s="1"/>
      <c r="L27" s="1">
        <f t="shared" si="5"/>
        <v>25</v>
      </c>
      <c r="M27" s="1">
        <f t="shared" si="6"/>
        <v>12.480072811435521</v>
      </c>
      <c r="N27" s="1"/>
      <c r="O27" s="1">
        <f t="shared" si="7"/>
        <v>25</v>
      </c>
      <c r="P27" s="1">
        <f t="shared" si="8"/>
        <v>12.595425645042408</v>
      </c>
    </row>
    <row r="28" spans="9:16" ht="12.75">
      <c r="I28" s="1">
        <f t="shared" si="3"/>
        <v>26</v>
      </c>
      <c r="J28" s="1">
        <f t="shared" si="4"/>
        <v>12.6010411708245</v>
      </c>
      <c r="K28" s="1"/>
      <c r="L28" s="1">
        <f t="shared" si="5"/>
        <v>26</v>
      </c>
      <c r="M28" s="1">
        <f t="shared" si="6"/>
        <v>12.57058842015284</v>
      </c>
      <c r="N28" s="1"/>
      <c r="O28" s="1">
        <f t="shared" si="7"/>
        <v>26</v>
      </c>
      <c r="P28" s="1">
        <f t="shared" si="8"/>
        <v>12.672762297956128</v>
      </c>
    </row>
    <row r="29" spans="9:16" ht="12.75">
      <c r="I29" s="1">
        <f t="shared" si="3"/>
        <v>27</v>
      </c>
      <c r="J29" s="1">
        <f t="shared" si="4"/>
        <v>12.63292010947913</v>
      </c>
      <c r="K29" s="1"/>
      <c r="L29" s="1">
        <f t="shared" si="5"/>
        <v>27</v>
      </c>
      <c r="M29" s="1">
        <f t="shared" si="6"/>
        <v>12.641996673200646</v>
      </c>
      <c r="N29" s="1"/>
      <c r="O29" s="1">
        <f t="shared" si="7"/>
        <v>27</v>
      </c>
      <c r="P29" s="1">
        <f t="shared" si="8"/>
        <v>12.735625914313227</v>
      </c>
    </row>
    <row r="30" spans="9:16" ht="12.75">
      <c r="I30" s="1">
        <f t="shared" si="3"/>
        <v>28</v>
      </c>
      <c r="J30" s="1">
        <f t="shared" si="4"/>
        <v>12.65764446112256</v>
      </c>
      <c r="K30" s="1"/>
      <c r="L30" s="1">
        <f t="shared" si="5"/>
        <v>28</v>
      </c>
      <c r="M30" s="1">
        <f t="shared" si="6"/>
        <v>12.698173920123901</v>
      </c>
      <c r="N30" s="1"/>
      <c r="O30" s="1">
        <f t="shared" si="7"/>
        <v>28</v>
      </c>
      <c r="P30" s="1">
        <f t="shared" si="8"/>
        <v>12.786616530070575</v>
      </c>
    </row>
    <row r="31" spans="9:16" ht="12.75">
      <c r="I31" s="1">
        <f t="shared" si="3"/>
        <v>29</v>
      </c>
      <c r="J31" s="1">
        <f t="shared" si="4"/>
        <v>12.676800486906087</v>
      </c>
      <c r="K31" s="1"/>
      <c r="L31" s="1">
        <f t="shared" si="5"/>
        <v>29</v>
      </c>
      <c r="M31" s="1">
        <f t="shared" si="6"/>
        <v>12.74227183201928</v>
      </c>
      <c r="N31" s="1"/>
      <c r="O31" s="1">
        <f t="shared" si="7"/>
        <v>29</v>
      </c>
      <c r="P31" s="1">
        <f t="shared" si="8"/>
        <v>12.827905329233065</v>
      </c>
    </row>
    <row r="32" spans="9:16" ht="12.75">
      <c r="I32" s="1">
        <f t="shared" si="3"/>
        <v>30</v>
      </c>
      <c r="J32" s="1">
        <f t="shared" si="4"/>
        <v>12.691630602598593</v>
      </c>
      <c r="K32" s="1"/>
      <c r="L32" s="1">
        <f t="shared" si="5"/>
        <v>30</v>
      </c>
      <c r="M32" s="1">
        <f t="shared" si="6"/>
        <v>12.776828048334547</v>
      </c>
      <c r="N32" s="1"/>
      <c r="O32" s="1">
        <f t="shared" si="7"/>
        <v>30</v>
      </c>
      <c r="P32" s="1">
        <f t="shared" si="8"/>
        <v>12.861291586770122</v>
      </c>
    </row>
    <row r="33" spans="9:16" ht="12.75">
      <c r="I33" s="1">
        <f t="shared" si="3"/>
        <v>31</v>
      </c>
      <c r="J33" s="1">
        <f t="shared" si="4"/>
        <v>12.703104721810172</v>
      </c>
      <c r="K33" s="1"/>
      <c r="L33" s="1">
        <f t="shared" si="5"/>
        <v>31</v>
      </c>
      <c r="M33" s="1">
        <f t="shared" si="6"/>
        <v>12.803870556697401</v>
      </c>
      <c r="N33" s="1"/>
      <c r="O33" s="1">
        <f t="shared" si="7"/>
        <v>31</v>
      </c>
      <c r="P33" s="1">
        <f t="shared" si="8"/>
        <v>12.888257351176643</v>
      </c>
    </row>
    <row r="34" spans="9:16" ht="12.75">
      <c r="I34" s="1">
        <f t="shared" si="3"/>
        <v>32</v>
      </c>
      <c r="J34" s="1">
        <f t="shared" si="4"/>
        <v>12.71197811378544</v>
      </c>
      <c r="K34" s="1"/>
      <c r="L34" s="1">
        <f t="shared" si="5"/>
        <v>32</v>
      </c>
      <c r="M34" s="1">
        <f t="shared" si="6"/>
        <v>12.825010705428474</v>
      </c>
      <c r="N34" s="1"/>
      <c r="O34" s="1">
        <f t="shared" si="7"/>
        <v>32</v>
      </c>
      <c r="P34" s="1">
        <f t="shared" si="8"/>
        <v>12.91001748316004</v>
      </c>
    </row>
    <row r="35" spans="9:16" ht="12.75">
      <c r="I35" s="1">
        <f t="shared" si="3"/>
        <v>33</v>
      </c>
      <c r="J35" s="1">
        <f t="shared" si="4"/>
        <v>12.718837761481858</v>
      </c>
      <c r="K35" s="1"/>
      <c r="L35" s="1">
        <f t="shared" si="5"/>
        <v>33</v>
      </c>
      <c r="M35" s="1">
        <f t="shared" si="6"/>
        <v>12.841523085634737</v>
      </c>
      <c r="N35" s="1"/>
      <c r="O35" s="1">
        <f t="shared" si="7"/>
        <v>33</v>
      </c>
      <c r="P35" s="1">
        <f t="shared" si="8"/>
        <v>12.927563985765106</v>
      </c>
    </row>
    <row r="36" spans="9:16" ht="12.75">
      <c r="I36" s="1">
        <f t="shared" si="3"/>
        <v>34</v>
      </c>
      <c r="J36" s="1">
        <f t="shared" si="4"/>
        <v>12.724139175001048</v>
      </c>
      <c r="K36" s="1"/>
      <c r="L36" s="1">
        <f t="shared" si="5"/>
        <v>34</v>
      </c>
      <c r="M36" s="1">
        <f t="shared" si="6"/>
        <v>12.854412421866925</v>
      </c>
      <c r="N36" s="1"/>
      <c r="O36" s="1">
        <f t="shared" si="7"/>
        <v>34</v>
      </c>
      <c r="P36" s="1">
        <f t="shared" si="8"/>
        <v>12.94170438768318</v>
      </c>
    </row>
    <row r="37" spans="9:16" ht="12.75">
      <c r="I37" s="1">
        <f t="shared" si="3"/>
        <v>35</v>
      </c>
      <c r="J37" s="1">
        <f t="shared" si="4"/>
        <v>12.728235430609157</v>
      </c>
      <c r="K37" s="1"/>
      <c r="L37" s="1">
        <f t="shared" si="5"/>
        <v>35</v>
      </c>
      <c r="M37" s="1">
        <f t="shared" si="6"/>
        <v>12.864468583525237</v>
      </c>
      <c r="N37" s="1"/>
      <c r="O37" s="1">
        <f t="shared" si="7"/>
        <v>35</v>
      </c>
      <c r="P37" s="1">
        <f t="shared" si="8"/>
        <v>12.953094424623803</v>
      </c>
    </row>
    <row r="38" spans="9:16" ht="12.75">
      <c r="I38" s="1">
        <f t="shared" si="3"/>
        <v>36</v>
      </c>
      <c r="J38" s="1">
        <f t="shared" si="4"/>
        <v>12.73139996191022</v>
      </c>
      <c r="K38" s="1"/>
      <c r="L38" s="1">
        <f t="shared" si="5"/>
        <v>36</v>
      </c>
      <c r="M38" s="1">
        <f t="shared" si="6"/>
        <v>12.872311235224108</v>
      </c>
      <c r="N38" s="1"/>
      <c r="O38" s="1">
        <f t="shared" si="7"/>
        <v>36</v>
      </c>
      <c r="P38" s="1">
        <f t="shared" si="8"/>
        <v>12.96226551796857</v>
      </c>
    </row>
    <row r="39" spans="9:16" ht="12.75">
      <c r="I39" s="1">
        <f t="shared" si="3"/>
        <v>37</v>
      </c>
      <c r="J39" s="1">
        <f t="shared" si="4"/>
        <v>12.733844379102713</v>
      </c>
      <c r="K39" s="1"/>
      <c r="L39" s="1">
        <f t="shared" si="5"/>
        <v>37</v>
      </c>
      <c r="M39" s="1">
        <f t="shared" si="6"/>
        <v>12.87842572515716</v>
      </c>
      <c r="N39" s="1"/>
      <c r="O39" s="1">
        <f t="shared" si="7"/>
        <v>37</v>
      </c>
      <c r="P39" s="1">
        <f t="shared" si="8"/>
        <v>12.969647658419335</v>
      </c>
    </row>
    <row r="40" spans="9:16" ht="12.75">
      <c r="I40" s="1">
        <f t="shared" si="3"/>
        <v>38</v>
      </c>
      <c r="J40" s="1">
        <f t="shared" si="4"/>
        <v>12.735732360397353</v>
      </c>
      <c r="K40" s="1"/>
      <c r="L40" s="1">
        <f t="shared" si="5"/>
        <v>38</v>
      </c>
      <c r="M40" s="1">
        <f t="shared" si="6"/>
        <v>12.883191719820356</v>
      </c>
      <c r="N40" s="1"/>
      <c r="O40" s="1">
        <f t="shared" si="7"/>
        <v>38</v>
      </c>
      <c r="P40" s="1">
        <f t="shared" si="8"/>
        <v>12.975588322452385</v>
      </c>
    </row>
    <row r="41" spans="9:16" ht="12.75">
      <c r="I41" s="1">
        <f t="shared" si="3"/>
        <v>39</v>
      </c>
      <c r="J41" s="1">
        <f t="shared" si="4"/>
        <v>12.737190457300379</v>
      </c>
      <c r="K41" s="1"/>
      <c r="L41" s="1">
        <f t="shared" si="5"/>
        <v>39</v>
      </c>
      <c r="M41" s="1">
        <f t="shared" si="6"/>
        <v>12.886905924319999</v>
      </c>
      <c r="N41" s="1"/>
      <c r="O41" s="1">
        <f t="shared" si="7"/>
        <v>39</v>
      </c>
      <c r="P41" s="1">
        <f t="shared" si="8"/>
        <v>12.980368019421027</v>
      </c>
    </row>
    <row r="42" spans="9:16" ht="12.75">
      <c r="I42" s="1">
        <f t="shared" si="3"/>
        <v>40</v>
      </c>
      <c r="J42" s="1">
        <f t="shared" si="4"/>
        <v>12.738316485051888</v>
      </c>
      <c r="K42" s="1"/>
      <c r="L42" s="1">
        <f t="shared" si="5"/>
        <v>40</v>
      </c>
      <c r="M42" s="1">
        <f t="shared" si="6"/>
        <v>12.889800033438148</v>
      </c>
      <c r="N42" s="1"/>
      <c r="O42" s="1">
        <f t="shared" si="7"/>
        <v>40</v>
      </c>
      <c r="P42" s="1">
        <f t="shared" si="8"/>
        <v>12.984213011772752</v>
      </c>
    </row>
    <row r="43" spans="9:16" ht="12.75">
      <c r="I43" s="1">
        <f t="shared" si="3"/>
        <v>41</v>
      </c>
      <c r="J43" s="1">
        <f t="shared" si="4"/>
        <v>12.73918602937972</v>
      </c>
      <c r="K43" s="1"/>
      <c r="L43" s="1">
        <f t="shared" si="5"/>
        <v>41</v>
      </c>
      <c r="M43" s="1">
        <f t="shared" si="6"/>
        <v>12.892054868441814</v>
      </c>
      <c r="N43" s="1"/>
      <c r="O43" s="1">
        <f t="shared" si="7"/>
        <v>41</v>
      </c>
      <c r="P43" s="1">
        <f t="shared" si="8"/>
        <v>12.987305685327136</v>
      </c>
    </row>
    <row r="44" spans="9:16" ht="12.75">
      <c r="I44" s="1">
        <f t="shared" si="3"/>
        <v>42</v>
      </c>
      <c r="J44" s="1">
        <f t="shared" si="4"/>
        <v>12.739857487386809</v>
      </c>
      <c r="K44" s="1"/>
      <c r="L44" s="1">
        <f t="shared" si="5"/>
        <v>42</v>
      </c>
      <c r="M44" s="1">
        <f t="shared" si="6"/>
        <v>12.893811482215984</v>
      </c>
      <c r="N44" s="1"/>
      <c r="O44" s="1">
        <f t="shared" si="7"/>
        <v>42</v>
      </c>
      <c r="P44" s="1">
        <f t="shared" si="8"/>
        <v>12.989792979899475</v>
      </c>
    </row>
    <row r="45" spans="9:16" ht="12.75">
      <c r="I45" s="1">
        <f t="shared" si="3"/>
        <v>43</v>
      </c>
      <c r="J45" s="1">
        <f t="shared" si="4"/>
        <v>12.740375969785132</v>
      </c>
      <c r="K45" s="1"/>
      <c r="L45" s="1">
        <f t="shared" si="5"/>
        <v>43</v>
      </c>
      <c r="M45" s="1">
        <f t="shared" si="6"/>
        <v>12.895179866010835</v>
      </c>
      <c r="N45" s="1"/>
      <c r="O45" s="1">
        <f t="shared" si="7"/>
        <v>43</v>
      </c>
      <c r="P45" s="1">
        <f t="shared" si="8"/>
        <v>12.991793227705601</v>
      </c>
    </row>
    <row r="46" spans="9:16" ht="12.75">
      <c r="I46" s="1">
        <f t="shared" si="3"/>
        <v>44</v>
      </c>
      <c r="J46" s="1">
        <f t="shared" si="4"/>
        <v>12.740776319878645</v>
      </c>
      <c r="K46" s="1"/>
      <c r="L46" s="1">
        <f t="shared" si="5"/>
        <v>44</v>
      </c>
      <c r="M46" s="1">
        <f t="shared" si="6"/>
        <v>12.896245765580018</v>
      </c>
      <c r="N46" s="1"/>
      <c r="O46" s="1">
        <f t="shared" si="7"/>
        <v>44</v>
      </c>
      <c r="P46" s="1">
        <f t="shared" si="8"/>
        <v>12.99340169035812</v>
      </c>
    </row>
    <row r="47" spans="9:16" ht="12.75">
      <c r="I47" s="1">
        <f t="shared" si="3"/>
        <v>45</v>
      </c>
      <c r="J47" s="1">
        <f t="shared" si="4"/>
        <v>12.741085448141888</v>
      </c>
      <c r="K47" s="1"/>
      <c r="L47" s="1">
        <f t="shared" si="5"/>
        <v>45</v>
      </c>
      <c r="M47" s="1">
        <f t="shared" si="6"/>
        <v>12.897076011062957</v>
      </c>
      <c r="N47" s="1"/>
      <c r="O47" s="1">
        <f t="shared" si="7"/>
        <v>45</v>
      </c>
      <c r="P47" s="1">
        <f t="shared" si="8"/>
        <v>12.994695035739817</v>
      </c>
    </row>
    <row r="48" spans="9:16" ht="12.75">
      <c r="I48" s="1">
        <f t="shared" si="3"/>
        <v>46</v>
      </c>
      <c r="J48" s="1">
        <f t="shared" si="4"/>
        <v>12.74132413690972</v>
      </c>
      <c r="K48" s="1"/>
      <c r="L48" s="1">
        <f t="shared" si="5"/>
        <v>46</v>
      </c>
      <c r="M48" s="1">
        <f t="shared" si="6"/>
        <v>12.897722680945234</v>
      </c>
      <c r="N48" s="1"/>
      <c r="O48" s="1">
        <f t="shared" si="7"/>
        <v>46</v>
      </c>
      <c r="P48" s="1">
        <f t="shared" si="8"/>
        <v>12.995734953608359</v>
      </c>
    </row>
    <row r="49" spans="9:16" ht="12.75">
      <c r="I49" s="1">
        <f t="shared" si="3"/>
        <v>47</v>
      </c>
      <c r="J49" s="1">
        <f t="shared" si="4"/>
        <v>12.741508435068258</v>
      </c>
      <c r="K49" s="1"/>
      <c r="L49" s="1">
        <f t="shared" si="5"/>
        <v>47</v>
      </c>
      <c r="M49" s="1">
        <f t="shared" si="6"/>
        <v>12.898226352876447</v>
      </c>
      <c r="N49" s="1"/>
      <c r="O49" s="1">
        <f t="shared" si="7"/>
        <v>47</v>
      </c>
      <c r="P49" s="1">
        <f t="shared" si="8"/>
        <v>12.996571072966267</v>
      </c>
    </row>
    <row r="50" spans="9:16" ht="12.75">
      <c r="I50" s="1">
        <f t="shared" si="3"/>
        <v>48</v>
      </c>
      <c r="J50" s="1">
        <f t="shared" si="4"/>
        <v>12.741650735665752</v>
      </c>
      <c r="K50" s="1"/>
      <c r="L50" s="1">
        <f t="shared" si="5"/>
        <v>48</v>
      </c>
      <c r="M50" s="1">
        <f t="shared" si="6"/>
        <v>12.898618640219812</v>
      </c>
      <c r="N50" s="1"/>
      <c r="O50" s="1">
        <f t="shared" si="7"/>
        <v>48</v>
      </c>
      <c r="P50" s="1">
        <f t="shared" si="8"/>
        <v>12.99724331432082</v>
      </c>
    </row>
    <row r="51" spans="9:16" ht="12.75">
      <c r="I51" s="1">
        <f t="shared" si="3"/>
        <v>49</v>
      </c>
      <c r="J51" s="1">
        <f t="shared" si="4"/>
        <v>12.741760608395479</v>
      </c>
      <c r="K51" s="1"/>
      <c r="L51" s="1">
        <f t="shared" si="5"/>
        <v>49</v>
      </c>
      <c r="M51" s="1">
        <f t="shared" si="6"/>
        <v>12.898924170438862</v>
      </c>
      <c r="N51" s="1"/>
      <c r="O51" s="1">
        <f t="shared" si="7"/>
        <v>49</v>
      </c>
      <c r="P51" s="1">
        <f t="shared" si="8"/>
        <v>12.997783785190459</v>
      </c>
    </row>
    <row r="52" spans="9:16" ht="12.75">
      <c r="I52" s="1">
        <f>I51+1</f>
        <v>50</v>
      </c>
      <c r="J52" s="1">
        <f>$G$2*$G$1/($G$1+($G$2-$G$1)*EXP(-$G$3*I52))</f>
        <v>12.741845442630204</v>
      </c>
      <c r="K52" s="1"/>
      <c r="L52" s="1">
        <f t="shared" si="5"/>
        <v>50</v>
      </c>
      <c r="M52" s="1">
        <f t="shared" si="6"/>
        <v>12.89916212763869</v>
      </c>
      <c r="N52" s="1"/>
      <c r="O52" s="1">
        <f t="shared" si="7"/>
        <v>50</v>
      </c>
      <c r="P52" s="1">
        <f t="shared" si="8"/>
        <v>12.998218306832673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mahaffy</dc:creator>
  <cp:keywords/>
  <dc:description/>
  <cp:lastModifiedBy>mahaffy</cp:lastModifiedBy>
  <dcterms:created xsi:type="dcterms:W3CDTF">2001-09-08T21:12:54Z</dcterms:created>
  <dcterms:modified xsi:type="dcterms:W3CDTF">2001-09-08T21:34:15Z</dcterms:modified>
  <cp:category/>
  <cp:version/>
  <cp:contentType/>
  <cp:contentStatus/>
</cp:coreProperties>
</file>